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ea\OneDrive\Medības, Sporta Šaušana un Makšķerēšana\Tiesnesis\2019 MMD Kausi\"/>
    </mc:Choice>
  </mc:AlternateContent>
  <xr:revisionPtr revIDLastSave="6981" documentId="11_F25DC773A252ABEACE02ECD5A3D85F105ADE5897" xr6:coauthVersionLast="36" xr6:coauthVersionMax="43" xr10:uidLastSave="{33DF79DD-2A78-4644-90CE-E70BAE9732C6}"/>
  <workbookProtection workbookAlgorithmName="SHA-512" workbookHashValue="rilcAO0eFCzrChqYpetAZwycZjK4XhBlb8wJblCYHzZzcfYppvvuU4HxpbUE7GfGhwrWW4lekN7IpVvuGXPH3g==" workbookSaltValue="Tb6zXWJuJfLlZmU7gXvpBQ==" workbookSpinCount="100000" lockStructure="1"/>
  <bookViews>
    <workbookView xWindow="-105" yWindow="-105" windowWidth="23250" windowHeight="12570" xr2:uid="{00000000-000D-0000-FFFF-FFFF00000000}"/>
  </bookViews>
  <sheets>
    <sheet name="Pirmā kārta" sheetId="2" r:id="rId1"/>
    <sheet name="Otrā Kārta - Superfināls" sheetId="6" r:id="rId2"/>
    <sheet name="Sportings" sheetId="7" r:id="rId3"/>
    <sheet name="Grafiki" sheetId="9" r:id="rId4"/>
    <sheet name="xx" sheetId="1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52" i="6" l="1"/>
  <c r="AB48" i="6"/>
  <c r="AA52" i="6"/>
  <c r="AA48" i="6"/>
  <c r="P52" i="6"/>
  <c r="P48" i="6"/>
  <c r="O52" i="6"/>
  <c r="O48" i="6"/>
  <c r="E52" i="6"/>
  <c r="E48" i="6"/>
  <c r="B52" i="6"/>
  <c r="B48" i="6"/>
  <c r="AG75" i="2" l="1"/>
  <c r="AE75" i="2"/>
  <c r="AD130" i="2"/>
  <c r="AD75" i="2"/>
  <c r="B29" i="6"/>
  <c r="AB49" i="6"/>
  <c r="AA49" i="6"/>
  <c r="P49" i="6"/>
  <c r="O49" i="6"/>
  <c r="E49" i="6"/>
  <c r="B49" i="6"/>
  <c r="AB45" i="6"/>
  <c r="AA45" i="6"/>
  <c r="P45" i="6"/>
  <c r="O45" i="6"/>
  <c r="E45" i="6"/>
  <c r="B45" i="6"/>
  <c r="AB50" i="6"/>
  <c r="AA50" i="6"/>
  <c r="P50" i="6"/>
  <c r="O50" i="6"/>
  <c r="E50" i="6"/>
  <c r="B50" i="6"/>
  <c r="AB47" i="6"/>
  <c r="AA47" i="6"/>
  <c r="P47" i="6"/>
  <c r="O47" i="6"/>
  <c r="E47" i="6"/>
  <c r="B47" i="6"/>
  <c r="AB51" i="6"/>
  <c r="AA51" i="6"/>
  <c r="P51" i="6"/>
  <c r="O51" i="6"/>
  <c r="E51" i="6"/>
  <c r="B51" i="6"/>
  <c r="AB44" i="6"/>
  <c r="AA44" i="6"/>
  <c r="P44" i="6"/>
  <c r="O44" i="6"/>
  <c r="E44" i="6"/>
  <c r="B44" i="6"/>
  <c r="AB46" i="6"/>
  <c r="AA46" i="6"/>
  <c r="P46" i="6"/>
  <c r="O46" i="6"/>
  <c r="E46" i="6"/>
  <c r="B46" i="6"/>
  <c r="AB42" i="6"/>
  <c r="AA42" i="6"/>
  <c r="P42" i="6"/>
  <c r="O42" i="6"/>
  <c r="E42" i="6"/>
  <c r="B42" i="6"/>
  <c r="AB43" i="6"/>
  <c r="AA43" i="6"/>
  <c r="P43" i="6"/>
  <c r="O43" i="6"/>
  <c r="E43" i="6"/>
  <c r="B43" i="6"/>
  <c r="AB41" i="6"/>
  <c r="AA41" i="6"/>
  <c r="P41" i="6"/>
  <c r="O41" i="6"/>
  <c r="E41" i="6"/>
  <c r="B41" i="6"/>
  <c r="AB40" i="6"/>
  <c r="AA40" i="6"/>
  <c r="P40" i="6"/>
  <c r="O40" i="6"/>
  <c r="E40" i="6"/>
  <c r="B40" i="6"/>
  <c r="AB32" i="6"/>
  <c r="AA32" i="6"/>
  <c r="P32" i="6"/>
  <c r="O32" i="6"/>
  <c r="E32" i="6"/>
  <c r="B32" i="6"/>
  <c r="AB39" i="6"/>
  <c r="AA39" i="6"/>
  <c r="P39" i="6"/>
  <c r="O39" i="6"/>
  <c r="E39" i="6"/>
  <c r="B39" i="6"/>
  <c r="AB35" i="6"/>
  <c r="AA35" i="6"/>
  <c r="P35" i="6"/>
  <c r="O35" i="6"/>
  <c r="E35" i="6"/>
  <c r="B35" i="6"/>
  <c r="AB33" i="6"/>
  <c r="AA33" i="6"/>
  <c r="P33" i="6"/>
  <c r="O33" i="6"/>
  <c r="E33" i="6"/>
  <c r="B33" i="6"/>
  <c r="AB38" i="6"/>
  <c r="AA38" i="6"/>
  <c r="P38" i="6"/>
  <c r="O38" i="6"/>
  <c r="E38" i="6"/>
  <c r="B38" i="6"/>
  <c r="AB34" i="6"/>
  <c r="AA34" i="6"/>
  <c r="P34" i="6"/>
  <c r="O34" i="6"/>
  <c r="E34" i="6"/>
  <c r="B34" i="6"/>
  <c r="AB37" i="6"/>
  <c r="AA37" i="6"/>
  <c r="P37" i="6"/>
  <c r="O37" i="6"/>
  <c r="E37" i="6"/>
  <c r="B37" i="6"/>
  <c r="AB30" i="6"/>
  <c r="AA30" i="6"/>
  <c r="P30" i="6"/>
  <c r="O30" i="6"/>
  <c r="E30" i="6"/>
  <c r="B30" i="6"/>
  <c r="AB36" i="6"/>
  <c r="AA36" i="6"/>
  <c r="P36" i="6"/>
  <c r="O36" i="6"/>
  <c r="E36" i="6"/>
  <c r="B36" i="6"/>
  <c r="AB31" i="6"/>
  <c r="AA31" i="6"/>
  <c r="P31" i="6"/>
  <c r="O31" i="6"/>
  <c r="E31" i="6"/>
  <c r="B31" i="6"/>
  <c r="AB29" i="6"/>
  <c r="AA29" i="6"/>
  <c r="P29" i="6"/>
  <c r="O29" i="6"/>
  <c r="E29" i="6"/>
  <c r="AG137" i="2"/>
  <c r="Q137" i="2"/>
  <c r="P137" i="2"/>
  <c r="AA18" i="6" l="1"/>
  <c r="O10" i="6"/>
  <c r="B201" i="7" l="1"/>
  <c r="H17" i="9" s="1"/>
  <c r="S501" i="2"/>
  <c r="H16" i="9" s="1"/>
  <c r="D501" i="2"/>
  <c r="H14" i="9" s="1"/>
  <c r="E501" i="2"/>
  <c r="H15" i="9" s="1"/>
  <c r="F11" i="7" l="1"/>
  <c r="F35" i="7"/>
  <c r="F7" i="7"/>
  <c r="F29" i="7"/>
  <c r="F8" i="7"/>
  <c r="F22" i="7"/>
  <c r="F24" i="7"/>
  <c r="F21" i="7"/>
  <c r="F30" i="7"/>
  <c r="F16" i="7"/>
  <c r="F17" i="7"/>
  <c r="F9" i="7"/>
  <c r="F18" i="7"/>
  <c r="F25" i="7"/>
  <c r="F39" i="7"/>
  <c r="F32" i="7"/>
  <c r="F26" i="7"/>
  <c r="F40" i="7"/>
  <c r="F12" i="7"/>
  <c r="F13" i="7"/>
  <c r="F36" i="7"/>
  <c r="F10" i="7"/>
  <c r="F31" i="7"/>
  <c r="F34" i="7"/>
  <c r="F43" i="7"/>
  <c r="F42" i="7"/>
  <c r="F41" i="7"/>
  <c r="F23" i="7"/>
  <c r="F33" i="7"/>
  <c r="F27" i="7"/>
  <c r="F37" i="7"/>
  <c r="F38" i="7"/>
  <c r="F19" i="7"/>
  <c r="F15" i="7"/>
  <c r="F28" i="7"/>
  <c r="F14" i="7"/>
  <c r="F20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C11" i="7"/>
  <c r="C35" i="7"/>
  <c r="C7" i="7"/>
  <c r="C29" i="7"/>
  <c r="C8" i="7"/>
  <c r="C22" i="7"/>
  <c r="C24" i="7"/>
  <c r="C21" i="7"/>
  <c r="C30" i="7"/>
  <c r="C16" i="7"/>
  <c r="C17" i="7"/>
  <c r="C9" i="7"/>
  <c r="C18" i="7"/>
  <c r="C25" i="7"/>
  <c r="C39" i="7"/>
  <c r="C32" i="7"/>
  <c r="C26" i="7"/>
  <c r="C40" i="7"/>
  <c r="C12" i="7"/>
  <c r="C13" i="7"/>
  <c r="C36" i="7"/>
  <c r="C10" i="7"/>
  <c r="C31" i="7"/>
  <c r="C34" i="7"/>
  <c r="C43" i="7"/>
  <c r="C42" i="7"/>
  <c r="C41" i="7"/>
  <c r="C23" i="7"/>
  <c r="C33" i="7"/>
  <c r="C27" i="7"/>
  <c r="C37" i="7"/>
  <c r="C38" i="7"/>
  <c r="C19" i="7"/>
  <c r="C15" i="7"/>
  <c r="C28" i="7"/>
  <c r="C14" i="7"/>
  <c r="C20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D11" i="7"/>
  <c r="D35" i="7"/>
  <c r="D7" i="7"/>
  <c r="D29" i="7"/>
  <c r="D8" i="7"/>
  <c r="D22" i="7"/>
  <c r="D24" i="7"/>
  <c r="D21" i="7"/>
  <c r="D30" i="7"/>
  <c r="D16" i="7"/>
  <c r="D17" i="7"/>
  <c r="D9" i="7"/>
  <c r="D18" i="7"/>
  <c r="D25" i="7"/>
  <c r="D39" i="7"/>
  <c r="D32" i="7"/>
  <c r="D26" i="7"/>
  <c r="D40" i="7"/>
  <c r="D12" i="7"/>
  <c r="D13" i="7"/>
  <c r="D36" i="7"/>
  <c r="D10" i="7"/>
  <c r="D31" i="7"/>
  <c r="D34" i="7"/>
  <c r="D43" i="7"/>
  <c r="D42" i="7"/>
  <c r="D41" i="7"/>
  <c r="D23" i="7"/>
  <c r="D33" i="7"/>
  <c r="D27" i="7"/>
  <c r="D37" i="7"/>
  <c r="D38" i="7"/>
  <c r="D19" i="7"/>
  <c r="D15" i="7"/>
  <c r="D28" i="7"/>
  <c r="D14" i="7"/>
  <c r="D20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Q164" i="2"/>
  <c r="P164" i="2"/>
  <c r="E16" i="6"/>
  <c r="E27" i="6"/>
  <c r="E8" i="6"/>
  <c r="E5" i="6"/>
  <c r="E23" i="6"/>
  <c r="E9" i="6"/>
  <c r="E25" i="6"/>
  <c r="E19" i="6"/>
  <c r="E11" i="6"/>
  <c r="E7" i="6"/>
  <c r="E24" i="6"/>
  <c r="E13" i="6"/>
  <c r="E14" i="6"/>
  <c r="E18" i="6"/>
  <c r="E15" i="6"/>
  <c r="E12" i="6"/>
  <c r="E28" i="6"/>
  <c r="E26" i="6"/>
  <c r="E21" i="6"/>
  <c r="E22" i="6"/>
  <c r="E20" i="6"/>
  <c r="E6" i="6"/>
  <c r="E17" i="6"/>
  <c r="E10" i="6"/>
  <c r="B10" i="6"/>
  <c r="B16" i="6"/>
  <c r="B27" i="6"/>
  <c r="B8" i="6"/>
  <c r="B5" i="6"/>
  <c r="B23" i="6"/>
  <c r="B9" i="6"/>
  <c r="B25" i="6"/>
  <c r="B19" i="6"/>
  <c r="B11" i="6"/>
  <c r="B7" i="6"/>
  <c r="B24" i="6"/>
  <c r="B13" i="6"/>
  <c r="B14" i="6"/>
  <c r="B18" i="6"/>
  <c r="B15" i="6"/>
  <c r="B12" i="6"/>
  <c r="B28" i="6"/>
  <c r="B26" i="6"/>
  <c r="B21" i="6"/>
  <c r="B22" i="6"/>
  <c r="B20" i="6"/>
  <c r="B6" i="6"/>
  <c r="B17" i="6"/>
  <c r="P71" i="2"/>
  <c r="P134" i="2"/>
  <c r="P140" i="2"/>
  <c r="P60" i="2"/>
  <c r="P145" i="2"/>
  <c r="P114" i="2"/>
  <c r="P40" i="2"/>
  <c r="P113" i="2"/>
  <c r="P116" i="2"/>
  <c r="P30" i="2"/>
  <c r="P79" i="2"/>
  <c r="P8" i="2"/>
  <c r="P85" i="2"/>
  <c r="P29" i="2"/>
  <c r="P48" i="2"/>
  <c r="P171" i="2"/>
  <c r="P35" i="2"/>
  <c r="P31" i="2"/>
  <c r="P147" i="2"/>
  <c r="P44" i="2"/>
  <c r="P121" i="2"/>
  <c r="P26" i="2"/>
  <c r="P138" i="2"/>
  <c r="P61" i="2"/>
  <c r="P94" i="2"/>
  <c r="P21" i="2"/>
  <c r="P18" i="2"/>
  <c r="P132" i="2"/>
  <c r="P64" i="2"/>
  <c r="P62" i="2"/>
  <c r="P41" i="2"/>
  <c r="P139" i="2"/>
  <c r="P125" i="2"/>
  <c r="P59" i="2"/>
  <c r="P168" i="2"/>
  <c r="P123" i="2"/>
  <c r="P11" i="2"/>
  <c r="P166" i="2"/>
  <c r="P118" i="2"/>
  <c r="P162" i="2"/>
  <c r="P22" i="2"/>
  <c r="P19" i="2"/>
  <c r="H29" i="6" s="1"/>
  <c r="Q29" i="6" s="1"/>
  <c r="P45" i="2"/>
  <c r="P156" i="2"/>
  <c r="P90" i="2"/>
  <c r="P127" i="2"/>
  <c r="P81" i="2"/>
  <c r="P135" i="2"/>
  <c r="P129" i="2"/>
  <c r="P100" i="2"/>
  <c r="P159" i="2"/>
  <c r="P42" i="2"/>
  <c r="P72" i="2"/>
  <c r="P25" i="2"/>
  <c r="P89" i="2"/>
  <c r="P143" i="2"/>
  <c r="P69" i="2"/>
  <c r="P33" i="2"/>
  <c r="H32" i="6" s="1"/>
  <c r="Q32" i="6" s="1"/>
  <c r="P67" i="2"/>
  <c r="P103" i="2"/>
  <c r="P16" i="2"/>
  <c r="H48" i="6" s="1"/>
  <c r="Q48" i="6" s="1"/>
  <c r="P161" i="2"/>
  <c r="P20" i="2"/>
  <c r="H52" i="6" s="1"/>
  <c r="Q52" i="6" s="1"/>
  <c r="P52" i="2"/>
  <c r="P170" i="2"/>
  <c r="P111" i="2"/>
  <c r="P152" i="2"/>
  <c r="P77" i="2"/>
  <c r="P148" i="2"/>
  <c r="P74" i="2"/>
  <c r="P174" i="2"/>
  <c r="P86" i="2"/>
  <c r="P5" i="2"/>
  <c r="H41" i="6" s="1"/>
  <c r="Q41" i="6" s="1"/>
  <c r="P91" i="2"/>
  <c r="P165" i="2"/>
  <c r="P150" i="2"/>
  <c r="P157" i="2"/>
  <c r="P136" i="2"/>
  <c r="P173" i="2"/>
  <c r="P43" i="2"/>
  <c r="P115" i="2"/>
  <c r="P109" i="2"/>
  <c r="P97" i="2"/>
  <c r="P92" i="2"/>
  <c r="P160" i="2"/>
  <c r="P108" i="2"/>
  <c r="P141" i="2"/>
  <c r="P55" i="2"/>
  <c r="P46" i="2"/>
  <c r="P53" i="2"/>
  <c r="P56" i="2"/>
  <c r="P104" i="2"/>
  <c r="P120" i="2"/>
  <c r="P124" i="2"/>
  <c r="P17" i="2"/>
  <c r="H35" i="6" s="1"/>
  <c r="Q35" i="6" s="1"/>
  <c r="P47" i="2"/>
  <c r="P146" i="2"/>
  <c r="P54" i="2"/>
  <c r="P63" i="2"/>
  <c r="P28" i="2"/>
  <c r="P133" i="2"/>
  <c r="P155" i="2"/>
  <c r="P87" i="2"/>
  <c r="P101" i="2"/>
  <c r="P24" i="2"/>
  <c r="H47" i="6" s="1"/>
  <c r="Q47" i="6" s="1"/>
  <c r="P27" i="2"/>
  <c r="P163" i="2"/>
  <c r="P32" i="2"/>
  <c r="P175" i="2"/>
  <c r="P102" i="2"/>
  <c r="P80" i="2"/>
  <c r="P172" i="2"/>
  <c r="P112" i="2"/>
  <c r="P126" i="2"/>
  <c r="P76" i="2"/>
  <c r="P23" i="2"/>
  <c r="P142" i="2"/>
  <c r="P58" i="2"/>
  <c r="P131" i="2"/>
  <c r="P36" i="2"/>
  <c r="H37" i="6" s="1"/>
  <c r="Q37" i="6" s="1"/>
  <c r="P7" i="2"/>
  <c r="H33" i="6" s="1"/>
  <c r="Q33" i="6" s="1"/>
  <c r="P14" i="2"/>
  <c r="H49" i="6" s="1"/>
  <c r="Q49" i="6" s="1"/>
  <c r="P13" i="2"/>
  <c r="H43" i="6" s="1"/>
  <c r="Q43" i="6" s="1"/>
  <c r="P153" i="2"/>
  <c r="P105" i="2"/>
  <c r="P49" i="2"/>
  <c r="P144" i="2"/>
  <c r="P122" i="2"/>
  <c r="P128" i="2"/>
  <c r="P96" i="2"/>
  <c r="P110" i="2"/>
  <c r="P83" i="2"/>
  <c r="P70" i="2"/>
  <c r="P68" i="2"/>
  <c r="P15" i="2"/>
  <c r="P38" i="2"/>
  <c r="H34" i="6" s="1"/>
  <c r="Q34" i="6" s="1"/>
  <c r="P119" i="2"/>
  <c r="P169" i="2"/>
  <c r="P82" i="2"/>
  <c r="P154" i="2"/>
  <c r="P84" i="2"/>
  <c r="P66" i="2"/>
  <c r="P93" i="2"/>
  <c r="P78" i="2"/>
  <c r="P57" i="2"/>
  <c r="P6" i="2"/>
  <c r="H46" i="6" s="1"/>
  <c r="Q46" i="6" s="1"/>
  <c r="P65" i="2"/>
  <c r="P50" i="2"/>
  <c r="P167" i="2"/>
  <c r="P51" i="2"/>
  <c r="P151" i="2"/>
  <c r="P39" i="2"/>
  <c r="P98" i="2"/>
  <c r="P34" i="2"/>
  <c r="P99" i="2"/>
  <c r="P95" i="2"/>
  <c r="P73" i="2"/>
  <c r="P106" i="2"/>
  <c r="P75" i="2"/>
  <c r="P10" i="2"/>
  <c r="H44" i="6" s="1"/>
  <c r="Q44" i="6" s="1"/>
  <c r="P130" i="2"/>
  <c r="P12" i="2"/>
  <c r="H31" i="6" s="1"/>
  <c r="Q31" i="6" s="1"/>
  <c r="P9" i="2"/>
  <c r="P158" i="2"/>
  <c r="P176" i="2"/>
  <c r="R176" i="2" s="1"/>
  <c r="P177" i="2"/>
  <c r="R177" i="2" s="1"/>
  <c r="P179" i="2"/>
  <c r="R179" i="2" s="1"/>
  <c r="P178" i="2"/>
  <c r="R178" i="2" s="1"/>
  <c r="P181" i="2"/>
  <c r="R181" i="2" s="1"/>
  <c r="P180" i="2"/>
  <c r="R180" i="2" s="1"/>
  <c r="P182" i="2"/>
  <c r="R182" i="2" s="1"/>
  <c r="P183" i="2"/>
  <c r="R183" i="2" s="1"/>
  <c r="P185" i="2"/>
  <c r="R185" i="2" s="1"/>
  <c r="P184" i="2"/>
  <c r="R184" i="2" s="1"/>
  <c r="P187" i="2"/>
  <c r="R187" i="2" s="1"/>
  <c r="P186" i="2"/>
  <c r="R186" i="2" s="1"/>
  <c r="P188" i="2"/>
  <c r="R188" i="2" s="1"/>
  <c r="P190" i="2"/>
  <c r="R190" i="2" s="1"/>
  <c r="P189" i="2"/>
  <c r="R189" i="2" s="1"/>
  <c r="P37" i="2"/>
  <c r="P191" i="2"/>
  <c r="R191" i="2" s="1"/>
  <c r="P117" i="2"/>
  <c r="P192" i="2"/>
  <c r="R192" i="2" s="1"/>
  <c r="P195" i="2"/>
  <c r="R195" i="2" s="1"/>
  <c r="P193" i="2"/>
  <c r="R193" i="2" s="1"/>
  <c r="P194" i="2"/>
  <c r="R194" i="2" s="1"/>
  <c r="P196" i="2"/>
  <c r="R196" i="2" s="1"/>
  <c r="P197" i="2"/>
  <c r="R197" i="2" s="1"/>
  <c r="P199" i="2"/>
  <c r="R199" i="2" s="1"/>
  <c r="P198" i="2"/>
  <c r="R198" i="2" s="1"/>
  <c r="P200" i="2"/>
  <c r="R200" i="2" s="1"/>
  <c r="P202" i="2"/>
  <c r="R202" i="2" s="1"/>
  <c r="P201" i="2"/>
  <c r="R201" i="2" s="1"/>
  <c r="P149" i="2"/>
  <c r="P88" i="2"/>
  <c r="P107" i="2"/>
  <c r="P203" i="2"/>
  <c r="R203" i="2" s="1"/>
  <c r="P204" i="2"/>
  <c r="R204" i="2" s="1"/>
  <c r="P205" i="2"/>
  <c r="R205" i="2" s="1"/>
  <c r="P206" i="2"/>
  <c r="R206" i="2" s="1"/>
  <c r="P207" i="2"/>
  <c r="R207" i="2" s="1"/>
  <c r="P209" i="2"/>
  <c r="R209" i="2" s="1"/>
  <c r="P208" i="2"/>
  <c r="R208" i="2" s="1"/>
  <c r="P210" i="2"/>
  <c r="R210" i="2" s="1"/>
  <c r="P211" i="2"/>
  <c r="R211" i="2" s="1"/>
  <c r="P212" i="2"/>
  <c r="R212" i="2" s="1"/>
  <c r="P213" i="2"/>
  <c r="R213" i="2" s="1"/>
  <c r="P214" i="2"/>
  <c r="R214" i="2" s="1"/>
  <c r="P215" i="2"/>
  <c r="R215" i="2" s="1"/>
  <c r="P216" i="2"/>
  <c r="R216" i="2" s="1"/>
  <c r="P217" i="2"/>
  <c r="R217" i="2" s="1"/>
  <c r="P218" i="2"/>
  <c r="R218" i="2" s="1"/>
  <c r="P219" i="2"/>
  <c r="R219" i="2" s="1"/>
  <c r="P220" i="2"/>
  <c r="R220" i="2" s="1"/>
  <c r="P221" i="2"/>
  <c r="R221" i="2" s="1"/>
  <c r="P222" i="2"/>
  <c r="R222" i="2" s="1"/>
  <c r="P223" i="2"/>
  <c r="R223" i="2" s="1"/>
  <c r="P224" i="2"/>
  <c r="R224" i="2" s="1"/>
  <c r="P225" i="2"/>
  <c r="R225" i="2" s="1"/>
  <c r="P226" i="2"/>
  <c r="R226" i="2" s="1"/>
  <c r="P227" i="2"/>
  <c r="R227" i="2" s="1"/>
  <c r="P228" i="2"/>
  <c r="R228" i="2" s="1"/>
  <c r="P229" i="2"/>
  <c r="R229" i="2" s="1"/>
  <c r="P230" i="2"/>
  <c r="R230" i="2" s="1"/>
  <c r="P231" i="2"/>
  <c r="R231" i="2" s="1"/>
  <c r="P232" i="2"/>
  <c r="R232" i="2" s="1"/>
  <c r="P233" i="2"/>
  <c r="R233" i="2" s="1"/>
  <c r="P234" i="2"/>
  <c r="R234" i="2" s="1"/>
  <c r="P235" i="2"/>
  <c r="R235" i="2" s="1"/>
  <c r="P236" i="2"/>
  <c r="R236" i="2" s="1"/>
  <c r="P237" i="2"/>
  <c r="R237" i="2" s="1"/>
  <c r="P238" i="2"/>
  <c r="R238" i="2" s="1"/>
  <c r="P239" i="2"/>
  <c r="R239" i="2" s="1"/>
  <c r="P240" i="2"/>
  <c r="R240" i="2" s="1"/>
  <c r="P241" i="2"/>
  <c r="R241" i="2" s="1"/>
  <c r="P242" i="2"/>
  <c r="R242" i="2" s="1"/>
  <c r="P243" i="2"/>
  <c r="R243" i="2" s="1"/>
  <c r="P244" i="2"/>
  <c r="R244" i="2" s="1"/>
  <c r="P245" i="2"/>
  <c r="R245" i="2" s="1"/>
  <c r="P246" i="2"/>
  <c r="R246" i="2" s="1"/>
  <c r="P247" i="2"/>
  <c r="R247" i="2" s="1"/>
  <c r="P248" i="2"/>
  <c r="R248" i="2" s="1"/>
  <c r="P249" i="2"/>
  <c r="R249" i="2" s="1"/>
  <c r="P250" i="2"/>
  <c r="R250" i="2" s="1"/>
  <c r="P251" i="2"/>
  <c r="R251" i="2" s="1"/>
  <c r="P252" i="2"/>
  <c r="R252" i="2" s="1"/>
  <c r="P253" i="2"/>
  <c r="R253" i="2" s="1"/>
  <c r="P254" i="2"/>
  <c r="R254" i="2" s="1"/>
  <c r="P255" i="2"/>
  <c r="R255" i="2" s="1"/>
  <c r="P256" i="2"/>
  <c r="R256" i="2" s="1"/>
  <c r="P257" i="2"/>
  <c r="R257" i="2" s="1"/>
  <c r="P258" i="2"/>
  <c r="R258" i="2" s="1"/>
  <c r="P259" i="2"/>
  <c r="R259" i="2" s="1"/>
  <c r="P260" i="2"/>
  <c r="R260" i="2" s="1"/>
  <c r="P261" i="2"/>
  <c r="R261" i="2" s="1"/>
  <c r="P262" i="2"/>
  <c r="R262" i="2" s="1"/>
  <c r="P263" i="2"/>
  <c r="R263" i="2" s="1"/>
  <c r="P264" i="2"/>
  <c r="R264" i="2" s="1"/>
  <c r="P265" i="2"/>
  <c r="R265" i="2" s="1"/>
  <c r="P266" i="2"/>
  <c r="R266" i="2" s="1"/>
  <c r="P267" i="2"/>
  <c r="R267" i="2" s="1"/>
  <c r="P268" i="2"/>
  <c r="R268" i="2" s="1"/>
  <c r="P269" i="2"/>
  <c r="R269" i="2" s="1"/>
  <c r="P270" i="2"/>
  <c r="R270" i="2" s="1"/>
  <c r="P271" i="2"/>
  <c r="R271" i="2" s="1"/>
  <c r="P272" i="2"/>
  <c r="R272" i="2" s="1"/>
  <c r="P273" i="2"/>
  <c r="R273" i="2" s="1"/>
  <c r="P274" i="2"/>
  <c r="R274" i="2" s="1"/>
  <c r="P275" i="2"/>
  <c r="R275" i="2" s="1"/>
  <c r="P276" i="2"/>
  <c r="R276" i="2" s="1"/>
  <c r="P277" i="2"/>
  <c r="R277" i="2" s="1"/>
  <c r="P278" i="2"/>
  <c r="R278" i="2" s="1"/>
  <c r="P279" i="2"/>
  <c r="R279" i="2" s="1"/>
  <c r="P280" i="2"/>
  <c r="R280" i="2" s="1"/>
  <c r="P281" i="2"/>
  <c r="R281" i="2" s="1"/>
  <c r="P282" i="2"/>
  <c r="R282" i="2" s="1"/>
  <c r="P283" i="2"/>
  <c r="R283" i="2" s="1"/>
  <c r="P284" i="2"/>
  <c r="R284" i="2" s="1"/>
  <c r="P285" i="2"/>
  <c r="R285" i="2" s="1"/>
  <c r="P286" i="2"/>
  <c r="R286" i="2" s="1"/>
  <c r="P287" i="2"/>
  <c r="R287" i="2" s="1"/>
  <c r="P288" i="2"/>
  <c r="R288" i="2" s="1"/>
  <c r="P289" i="2"/>
  <c r="R289" i="2" s="1"/>
  <c r="P290" i="2"/>
  <c r="R290" i="2" s="1"/>
  <c r="P291" i="2"/>
  <c r="R291" i="2" s="1"/>
  <c r="P292" i="2"/>
  <c r="R292" i="2" s="1"/>
  <c r="P293" i="2"/>
  <c r="R293" i="2" s="1"/>
  <c r="P294" i="2"/>
  <c r="R294" i="2" s="1"/>
  <c r="P295" i="2"/>
  <c r="R295" i="2" s="1"/>
  <c r="P296" i="2"/>
  <c r="R296" i="2" s="1"/>
  <c r="P297" i="2"/>
  <c r="R297" i="2" s="1"/>
  <c r="P298" i="2"/>
  <c r="R298" i="2" s="1"/>
  <c r="P299" i="2"/>
  <c r="R299" i="2" s="1"/>
  <c r="P300" i="2"/>
  <c r="R300" i="2" s="1"/>
  <c r="P301" i="2"/>
  <c r="R301" i="2" s="1"/>
  <c r="P302" i="2"/>
  <c r="R302" i="2" s="1"/>
  <c r="P303" i="2"/>
  <c r="R303" i="2" s="1"/>
  <c r="P304" i="2"/>
  <c r="R304" i="2" s="1"/>
  <c r="P305" i="2"/>
  <c r="R305" i="2" s="1"/>
  <c r="P306" i="2"/>
  <c r="R306" i="2" s="1"/>
  <c r="P307" i="2"/>
  <c r="R307" i="2" s="1"/>
  <c r="P308" i="2"/>
  <c r="R308" i="2" s="1"/>
  <c r="P309" i="2"/>
  <c r="R309" i="2" s="1"/>
  <c r="P310" i="2"/>
  <c r="R310" i="2" s="1"/>
  <c r="P311" i="2"/>
  <c r="R311" i="2" s="1"/>
  <c r="P312" i="2"/>
  <c r="R312" i="2" s="1"/>
  <c r="P313" i="2"/>
  <c r="R313" i="2" s="1"/>
  <c r="P314" i="2"/>
  <c r="R314" i="2" s="1"/>
  <c r="P315" i="2"/>
  <c r="R315" i="2" s="1"/>
  <c r="P316" i="2"/>
  <c r="R316" i="2" s="1"/>
  <c r="P317" i="2"/>
  <c r="R317" i="2" s="1"/>
  <c r="P318" i="2"/>
  <c r="R318" i="2" s="1"/>
  <c r="P319" i="2"/>
  <c r="R319" i="2" s="1"/>
  <c r="P320" i="2"/>
  <c r="R320" i="2" s="1"/>
  <c r="P321" i="2"/>
  <c r="R321" i="2" s="1"/>
  <c r="P322" i="2"/>
  <c r="R322" i="2" s="1"/>
  <c r="P323" i="2"/>
  <c r="R323" i="2" s="1"/>
  <c r="P324" i="2"/>
  <c r="R324" i="2" s="1"/>
  <c r="P325" i="2"/>
  <c r="R325" i="2" s="1"/>
  <c r="P326" i="2"/>
  <c r="R326" i="2" s="1"/>
  <c r="P327" i="2"/>
  <c r="R327" i="2" s="1"/>
  <c r="P328" i="2"/>
  <c r="R328" i="2" s="1"/>
  <c r="P329" i="2"/>
  <c r="R329" i="2" s="1"/>
  <c r="P330" i="2"/>
  <c r="R330" i="2" s="1"/>
  <c r="P331" i="2"/>
  <c r="R331" i="2" s="1"/>
  <c r="P332" i="2"/>
  <c r="R332" i="2" s="1"/>
  <c r="P333" i="2"/>
  <c r="R333" i="2" s="1"/>
  <c r="P334" i="2"/>
  <c r="R334" i="2" s="1"/>
  <c r="P335" i="2"/>
  <c r="R335" i="2" s="1"/>
  <c r="P336" i="2"/>
  <c r="R336" i="2" s="1"/>
  <c r="P337" i="2"/>
  <c r="R337" i="2" s="1"/>
  <c r="P338" i="2"/>
  <c r="R338" i="2" s="1"/>
  <c r="P339" i="2"/>
  <c r="R339" i="2" s="1"/>
  <c r="P340" i="2"/>
  <c r="R340" i="2" s="1"/>
  <c r="P341" i="2"/>
  <c r="R341" i="2" s="1"/>
  <c r="P342" i="2"/>
  <c r="R342" i="2" s="1"/>
  <c r="P343" i="2"/>
  <c r="R343" i="2" s="1"/>
  <c r="P344" i="2"/>
  <c r="R344" i="2" s="1"/>
  <c r="P345" i="2"/>
  <c r="R345" i="2" s="1"/>
  <c r="P346" i="2"/>
  <c r="R346" i="2" s="1"/>
  <c r="P347" i="2"/>
  <c r="R347" i="2" s="1"/>
  <c r="P348" i="2"/>
  <c r="R348" i="2" s="1"/>
  <c r="P349" i="2"/>
  <c r="R349" i="2" s="1"/>
  <c r="P350" i="2"/>
  <c r="R350" i="2" s="1"/>
  <c r="P351" i="2"/>
  <c r="R351" i="2" s="1"/>
  <c r="P352" i="2"/>
  <c r="R352" i="2" s="1"/>
  <c r="P353" i="2"/>
  <c r="R353" i="2" s="1"/>
  <c r="P354" i="2"/>
  <c r="R354" i="2" s="1"/>
  <c r="P355" i="2"/>
  <c r="R355" i="2" s="1"/>
  <c r="P356" i="2"/>
  <c r="R356" i="2" s="1"/>
  <c r="P357" i="2"/>
  <c r="R357" i="2" s="1"/>
  <c r="P358" i="2"/>
  <c r="R358" i="2" s="1"/>
  <c r="P359" i="2"/>
  <c r="R359" i="2" s="1"/>
  <c r="P360" i="2"/>
  <c r="R360" i="2" s="1"/>
  <c r="P361" i="2"/>
  <c r="R361" i="2" s="1"/>
  <c r="P362" i="2"/>
  <c r="R362" i="2" s="1"/>
  <c r="P363" i="2"/>
  <c r="R363" i="2" s="1"/>
  <c r="P364" i="2"/>
  <c r="R364" i="2" s="1"/>
  <c r="P365" i="2"/>
  <c r="R365" i="2" s="1"/>
  <c r="P366" i="2"/>
  <c r="R366" i="2" s="1"/>
  <c r="P367" i="2"/>
  <c r="R367" i="2" s="1"/>
  <c r="P368" i="2"/>
  <c r="R368" i="2" s="1"/>
  <c r="P369" i="2"/>
  <c r="R369" i="2" s="1"/>
  <c r="P370" i="2"/>
  <c r="R370" i="2" s="1"/>
  <c r="P371" i="2"/>
  <c r="R371" i="2" s="1"/>
  <c r="P372" i="2"/>
  <c r="R372" i="2" s="1"/>
  <c r="P373" i="2"/>
  <c r="R373" i="2" s="1"/>
  <c r="P374" i="2"/>
  <c r="R374" i="2" s="1"/>
  <c r="P375" i="2"/>
  <c r="R375" i="2" s="1"/>
  <c r="P376" i="2"/>
  <c r="R376" i="2" s="1"/>
  <c r="P377" i="2"/>
  <c r="R377" i="2" s="1"/>
  <c r="P378" i="2"/>
  <c r="R378" i="2" s="1"/>
  <c r="P379" i="2"/>
  <c r="R379" i="2" s="1"/>
  <c r="P380" i="2"/>
  <c r="R380" i="2" s="1"/>
  <c r="P381" i="2"/>
  <c r="R381" i="2" s="1"/>
  <c r="P382" i="2"/>
  <c r="R382" i="2" s="1"/>
  <c r="P383" i="2"/>
  <c r="R383" i="2" s="1"/>
  <c r="P384" i="2"/>
  <c r="R384" i="2" s="1"/>
  <c r="P385" i="2"/>
  <c r="R385" i="2" s="1"/>
  <c r="P386" i="2"/>
  <c r="R386" i="2" s="1"/>
  <c r="P387" i="2"/>
  <c r="R387" i="2" s="1"/>
  <c r="P388" i="2"/>
  <c r="R388" i="2" s="1"/>
  <c r="P389" i="2"/>
  <c r="R389" i="2" s="1"/>
  <c r="P390" i="2"/>
  <c r="R390" i="2" s="1"/>
  <c r="P391" i="2"/>
  <c r="R391" i="2" s="1"/>
  <c r="P392" i="2"/>
  <c r="R392" i="2" s="1"/>
  <c r="P393" i="2"/>
  <c r="R393" i="2" s="1"/>
  <c r="P394" i="2"/>
  <c r="R394" i="2" s="1"/>
  <c r="P395" i="2"/>
  <c r="R395" i="2" s="1"/>
  <c r="P396" i="2"/>
  <c r="R396" i="2" s="1"/>
  <c r="P397" i="2"/>
  <c r="R397" i="2" s="1"/>
  <c r="P398" i="2"/>
  <c r="R398" i="2" s="1"/>
  <c r="P399" i="2"/>
  <c r="R399" i="2" s="1"/>
  <c r="P400" i="2"/>
  <c r="R400" i="2" s="1"/>
  <c r="P401" i="2"/>
  <c r="R401" i="2" s="1"/>
  <c r="P402" i="2"/>
  <c r="R402" i="2" s="1"/>
  <c r="P403" i="2"/>
  <c r="R403" i="2" s="1"/>
  <c r="P404" i="2"/>
  <c r="R404" i="2" s="1"/>
  <c r="P405" i="2"/>
  <c r="R405" i="2" s="1"/>
  <c r="P406" i="2"/>
  <c r="R406" i="2" s="1"/>
  <c r="P407" i="2"/>
  <c r="R407" i="2" s="1"/>
  <c r="P408" i="2"/>
  <c r="R408" i="2" s="1"/>
  <c r="P409" i="2"/>
  <c r="R409" i="2" s="1"/>
  <c r="P410" i="2"/>
  <c r="R410" i="2" s="1"/>
  <c r="P411" i="2"/>
  <c r="R411" i="2" s="1"/>
  <c r="P412" i="2"/>
  <c r="R412" i="2" s="1"/>
  <c r="P413" i="2"/>
  <c r="R413" i="2" s="1"/>
  <c r="P414" i="2"/>
  <c r="R414" i="2" s="1"/>
  <c r="P415" i="2"/>
  <c r="R415" i="2" s="1"/>
  <c r="P416" i="2"/>
  <c r="R416" i="2" s="1"/>
  <c r="P417" i="2"/>
  <c r="R417" i="2" s="1"/>
  <c r="P418" i="2"/>
  <c r="R418" i="2" s="1"/>
  <c r="P419" i="2"/>
  <c r="R419" i="2" s="1"/>
  <c r="P420" i="2"/>
  <c r="R420" i="2" s="1"/>
  <c r="P421" i="2"/>
  <c r="R421" i="2" s="1"/>
  <c r="P422" i="2"/>
  <c r="R422" i="2" s="1"/>
  <c r="P423" i="2"/>
  <c r="R423" i="2" s="1"/>
  <c r="P424" i="2"/>
  <c r="R424" i="2" s="1"/>
  <c r="P425" i="2"/>
  <c r="R425" i="2" s="1"/>
  <c r="P426" i="2"/>
  <c r="R426" i="2" s="1"/>
  <c r="P427" i="2"/>
  <c r="R427" i="2" s="1"/>
  <c r="P428" i="2"/>
  <c r="R428" i="2" s="1"/>
  <c r="P429" i="2"/>
  <c r="R429" i="2" s="1"/>
  <c r="P430" i="2"/>
  <c r="R430" i="2" s="1"/>
  <c r="P431" i="2"/>
  <c r="R431" i="2" s="1"/>
  <c r="P432" i="2"/>
  <c r="R432" i="2" s="1"/>
  <c r="P433" i="2"/>
  <c r="R433" i="2" s="1"/>
  <c r="P434" i="2"/>
  <c r="R434" i="2" s="1"/>
  <c r="P435" i="2"/>
  <c r="R435" i="2" s="1"/>
  <c r="P436" i="2"/>
  <c r="R436" i="2" s="1"/>
  <c r="P437" i="2"/>
  <c r="R437" i="2" s="1"/>
  <c r="P438" i="2"/>
  <c r="R438" i="2" s="1"/>
  <c r="P439" i="2"/>
  <c r="R439" i="2" s="1"/>
  <c r="P440" i="2"/>
  <c r="R440" i="2" s="1"/>
  <c r="P441" i="2"/>
  <c r="R441" i="2" s="1"/>
  <c r="P442" i="2"/>
  <c r="R442" i="2" s="1"/>
  <c r="P443" i="2"/>
  <c r="R443" i="2" s="1"/>
  <c r="P444" i="2"/>
  <c r="R444" i="2" s="1"/>
  <c r="P445" i="2"/>
  <c r="R445" i="2" s="1"/>
  <c r="P446" i="2"/>
  <c r="R446" i="2" s="1"/>
  <c r="P447" i="2"/>
  <c r="R447" i="2" s="1"/>
  <c r="P448" i="2"/>
  <c r="R448" i="2" s="1"/>
  <c r="P449" i="2"/>
  <c r="R449" i="2" s="1"/>
  <c r="P450" i="2"/>
  <c r="R450" i="2" s="1"/>
  <c r="P451" i="2"/>
  <c r="R451" i="2" s="1"/>
  <c r="P452" i="2"/>
  <c r="R452" i="2" s="1"/>
  <c r="P453" i="2"/>
  <c r="R453" i="2" s="1"/>
  <c r="P454" i="2"/>
  <c r="R454" i="2" s="1"/>
  <c r="P455" i="2"/>
  <c r="R455" i="2" s="1"/>
  <c r="P456" i="2"/>
  <c r="R456" i="2" s="1"/>
  <c r="P457" i="2"/>
  <c r="R457" i="2" s="1"/>
  <c r="P458" i="2"/>
  <c r="R458" i="2" s="1"/>
  <c r="P459" i="2"/>
  <c r="R459" i="2" s="1"/>
  <c r="P460" i="2"/>
  <c r="R460" i="2" s="1"/>
  <c r="P461" i="2"/>
  <c r="R461" i="2" s="1"/>
  <c r="P462" i="2"/>
  <c r="R462" i="2" s="1"/>
  <c r="P463" i="2"/>
  <c r="R463" i="2" s="1"/>
  <c r="P464" i="2"/>
  <c r="R464" i="2" s="1"/>
  <c r="P465" i="2"/>
  <c r="R465" i="2" s="1"/>
  <c r="P466" i="2"/>
  <c r="R466" i="2" s="1"/>
  <c r="P467" i="2"/>
  <c r="R467" i="2" s="1"/>
  <c r="P468" i="2"/>
  <c r="R468" i="2" s="1"/>
  <c r="P469" i="2"/>
  <c r="R469" i="2" s="1"/>
  <c r="P470" i="2"/>
  <c r="R470" i="2" s="1"/>
  <c r="P471" i="2"/>
  <c r="R471" i="2" s="1"/>
  <c r="P472" i="2"/>
  <c r="R472" i="2" s="1"/>
  <c r="P473" i="2"/>
  <c r="R473" i="2" s="1"/>
  <c r="P474" i="2"/>
  <c r="R474" i="2" s="1"/>
  <c r="P475" i="2"/>
  <c r="R475" i="2" s="1"/>
  <c r="P476" i="2"/>
  <c r="R476" i="2" s="1"/>
  <c r="P477" i="2"/>
  <c r="R477" i="2" s="1"/>
  <c r="P478" i="2"/>
  <c r="R478" i="2" s="1"/>
  <c r="P479" i="2"/>
  <c r="R479" i="2" s="1"/>
  <c r="P480" i="2"/>
  <c r="R480" i="2" s="1"/>
  <c r="P481" i="2"/>
  <c r="R481" i="2" s="1"/>
  <c r="P482" i="2"/>
  <c r="R482" i="2" s="1"/>
  <c r="P483" i="2"/>
  <c r="R483" i="2" s="1"/>
  <c r="P484" i="2"/>
  <c r="R484" i="2" s="1"/>
  <c r="P485" i="2"/>
  <c r="R485" i="2" s="1"/>
  <c r="P486" i="2"/>
  <c r="R486" i="2" s="1"/>
  <c r="P487" i="2"/>
  <c r="R487" i="2" s="1"/>
  <c r="P488" i="2"/>
  <c r="R488" i="2" s="1"/>
  <c r="P489" i="2"/>
  <c r="R489" i="2" s="1"/>
  <c r="P490" i="2"/>
  <c r="R490" i="2" s="1"/>
  <c r="P491" i="2"/>
  <c r="R491" i="2" s="1"/>
  <c r="P492" i="2"/>
  <c r="R492" i="2" s="1"/>
  <c r="P493" i="2"/>
  <c r="R493" i="2" s="1"/>
  <c r="P494" i="2"/>
  <c r="R494" i="2" s="1"/>
  <c r="P495" i="2"/>
  <c r="R495" i="2" s="1"/>
  <c r="P496" i="2"/>
  <c r="R496" i="2" s="1"/>
  <c r="P497" i="2"/>
  <c r="R497" i="2" s="1"/>
  <c r="P498" i="2"/>
  <c r="R498" i="2" s="1"/>
  <c r="P499" i="2"/>
  <c r="R499" i="2" s="1"/>
  <c r="P500" i="2"/>
  <c r="R500" i="2" s="1"/>
  <c r="O13" i="6"/>
  <c r="O14" i="6"/>
  <c r="O18" i="6"/>
  <c r="O15" i="6"/>
  <c r="O12" i="6"/>
  <c r="O28" i="6"/>
  <c r="P28" i="6"/>
  <c r="AA28" i="6"/>
  <c r="AB28" i="6"/>
  <c r="P12" i="6"/>
  <c r="AA12" i="6"/>
  <c r="AB12" i="6"/>
  <c r="P15" i="6"/>
  <c r="AA15" i="6"/>
  <c r="AB15" i="6"/>
  <c r="P14" i="6"/>
  <c r="P18" i="6"/>
  <c r="AA14" i="6"/>
  <c r="AB14" i="6"/>
  <c r="AB18" i="6"/>
  <c r="P13" i="6"/>
  <c r="AA13" i="6"/>
  <c r="AB13" i="6"/>
  <c r="AB24" i="6"/>
  <c r="AA24" i="6"/>
  <c r="P24" i="6"/>
  <c r="O24" i="6"/>
  <c r="AB7" i="6"/>
  <c r="AA7" i="6"/>
  <c r="P7" i="6"/>
  <c r="O7" i="6"/>
  <c r="AB19" i="6"/>
  <c r="AA19" i="6"/>
  <c r="P19" i="6"/>
  <c r="O19" i="6"/>
  <c r="AB23" i="6"/>
  <c r="AA23" i="6"/>
  <c r="P23" i="6"/>
  <c r="O23" i="6"/>
  <c r="AB9" i="6"/>
  <c r="AA9" i="6"/>
  <c r="P9" i="6"/>
  <c r="O9" i="6"/>
  <c r="AB5" i="6"/>
  <c r="AA5" i="6"/>
  <c r="P5" i="6"/>
  <c r="O5" i="6"/>
  <c r="AB11" i="6"/>
  <c r="AA11" i="6"/>
  <c r="P11" i="6"/>
  <c r="O11" i="6"/>
  <c r="AB8" i="6"/>
  <c r="AA8" i="6"/>
  <c r="P8" i="6"/>
  <c r="O8" i="6"/>
  <c r="AB21" i="6"/>
  <c r="AA21" i="6"/>
  <c r="P21" i="6"/>
  <c r="O21" i="6"/>
  <c r="AB22" i="6"/>
  <c r="AA22" i="6"/>
  <c r="P22" i="6"/>
  <c r="O22" i="6"/>
  <c r="AB26" i="6"/>
  <c r="AA26" i="6"/>
  <c r="P26" i="6"/>
  <c r="O26" i="6"/>
  <c r="AB16" i="6"/>
  <c r="AA16" i="6"/>
  <c r="P16" i="6"/>
  <c r="O16" i="6"/>
  <c r="AB6" i="6"/>
  <c r="AA6" i="6"/>
  <c r="P6" i="6"/>
  <c r="O6" i="6"/>
  <c r="AB17" i="6"/>
  <c r="AA17" i="6"/>
  <c r="P17" i="6"/>
  <c r="O17" i="6"/>
  <c r="AB20" i="6"/>
  <c r="AA20" i="6"/>
  <c r="P20" i="6"/>
  <c r="O20" i="6"/>
  <c r="AB25" i="6"/>
  <c r="AA25" i="6"/>
  <c r="P25" i="6"/>
  <c r="O25" i="6"/>
  <c r="AB27" i="6"/>
  <c r="AA27" i="6"/>
  <c r="P27" i="6"/>
  <c r="O27" i="6"/>
  <c r="AB10" i="6"/>
  <c r="AA10" i="6"/>
  <c r="P10" i="6"/>
  <c r="AD213" i="2"/>
  <c r="AF213" i="2" s="1"/>
  <c r="AD214" i="2"/>
  <c r="AF214" i="2" s="1"/>
  <c r="AD215" i="2"/>
  <c r="AF215" i="2" s="1"/>
  <c r="AD216" i="2"/>
  <c r="AF216" i="2" s="1"/>
  <c r="AD217" i="2"/>
  <c r="AF217" i="2" s="1"/>
  <c r="AD218" i="2"/>
  <c r="AF218" i="2" s="1"/>
  <c r="AD219" i="2"/>
  <c r="AF219" i="2" s="1"/>
  <c r="AD220" i="2"/>
  <c r="AF220" i="2" s="1"/>
  <c r="AD221" i="2"/>
  <c r="AF221" i="2" s="1"/>
  <c r="AD222" i="2"/>
  <c r="AF222" i="2" s="1"/>
  <c r="AD223" i="2"/>
  <c r="AF223" i="2" s="1"/>
  <c r="AD224" i="2"/>
  <c r="AF224" i="2" s="1"/>
  <c r="AD225" i="2"/>
  <c r="AF225" i="2" s="1"/>
  <c r="AD226" i="2"/>
  <c r="AF226" i="2" s="1"/>
  <c r="AD227" i="2"/>
  <c r="AF227" i="2" s="1"/>
  <c r="AD228" i="2"/>
  <c r="AF228" i="2" s="1"/>
  <c r="AD229" i="2"/>
  <c r="AF229" i="2" s="1"/>
  <c r="AD230" i="2"/>
  <c r="AF230" i="2" s="1"/>
  <c r="AD231" i="2"/>
  <c r="AF231" i="2" s="1"/>
  <c r="AD232" i="2"/>
  <c r="AF232" i="2" s="1"/>
  <c r="AD233" i="2"/>
  <c r="AF233" i="2" s="1"/>
  <c r="AD234" i="2"/>
  <c r="AF234" i="2" s="1"/>
  <c r="AD235" i="2"/>
  <c r="AF235" i="2" s="1"/>
  <c r="AD236" i="2"/>
  <c r="AF236" i="2" s="1"/>
  <c r="AD237" i="2"/>
  <c r="AF237" i="2" s="1"/>
  <c r="AD238" i="2"/>
  <c r="AF238" i="2" s="1"/>
  <c r="AD239" i="2"/>
  <c r="AF239" i="2" s="1"/>
  <c r="AD240" i="2"/>
  <c r="AF240" i="2" s="1"/>
  <c r="AD241" i="2"/>
  <c r="AF241" i="2" s="1"/>
  <c r="AD242" i="2"/>
  <c r="AF242" i="2" s="1"/>
  <c r="AD243" i="2"/>
  <c r="AF243" i="2" s="1"/>
  <c r="AD244" i="2"/>
  <c r="AF244" i="2" s="1"/>
  <c r="AD245" i="2"/>
  <c r="AF245" i="2" s="1"/>
  <c r="AD246" i="2"/>
  <c r="AF246" i="2" s="1"/>
  <c r="AD247" i="2"/>
  <c r="AF247" i="2" s="1"/>
  <c r="AD248" i="2"/>
  <c r="AF248" i="2" s="1"/>
  <c r="AD249" i="2"/>
  <c r="AF249" i="2" s="1"/>
  <c r="AD250" i="2"/>
  <c r="AF250" i="2" s="1"/>
  <c r="AD251" i="2"/>
  <c r="AF251" i="2" s="1"/>
  <c r="AD252" i="2"/>
  <c r="AF252" i="2" s="1"/>
  <c r="AD253" i="2"/>
  <c r="AF253" i="2" s="1"/>
  <c r="AD254" i="2"/>
  <c r="AF254" i="2" s="1"/>
  <c r="AD255" i="2"/>
  <c r="AF255" i="2" s="1"/>
  <c r="AD256" i="2"/>
  <c r="AF256" i="2" s="1"/>
  <c r="AD257" i="2"/>
  <c r="AF257" i="2" s="1"/>
  <c r="AD258" i="2"/>
  <c r="AF258" i="2" s="1"/>
  <c r="AD259" i="2"/>
  <c r="AF259" i="2" s="1"/>
  <c r="AD260" i="2"/>
  <c r="AF260" i="2" s="1"/>
  <c r="AD261" i="2"/>
  <c r="AF261" i="2" s="1"/>
  <c r="AD262" i="2"/>
  <c r="AF262" i="2" s="1"/>
  <c r="AD263" i="2"/>
  <c r="AF263" i="2" s="1"/>
  <c r="AD264" i="2"/>
  <c r="AF264" i="2" s="1"/>
  <c r="AD265" i="2"/>
  <c r="AF265" i="2" s="1"/>
  <c r="AD266" i="2"/>
  <c r="AF266" i="2" s="1"/>
  <c r="AD267" i="2"/>
  <c r="AF267" i="2" s="1"/>
  <c r="AD268" i="2"/>
  <c r="AF268" i="2" s="1"/>
  <c r="AD269" i="2"/>
  <c r="AF269" i="2" s="1"/>
  <c r="AD270" i="2"/>
  <c r="AF270" i="2" s="1"/>
  <c r="AD271" i="2"/>
  <c r="AF271" i="2" s="1"/>
  <c r="AD272" i="2"/>
  <c r="AF272" i="2" s="1"/>
  <c r="AD273" i="2"/>
  <c r="AF273" i="2" s="1"/>
  <c r="AD274" i="2"/>
  <c r="AF274" i="2" s="1"/>
  <c r="AD275" i="2"/>
  <c r="AF275" i="2" s="1"/>
  <c r="AD276" i="2"/>
  <c r="AF276" i="2" s="1"/>
  <c r="AD277" i="2"/>
  <c r="AF277" i="2" s="1"/>
  <c r="AD278" i="2"/>
  <c r="AF278" i="2" s="1"/>
  <c r="AD279" i="2"/>
  <c r="AF279" i="2" s="1"/>
  <c r="AD280" i="2"/>
  <c r="AF280" i="2" s="1"/>
  <c r="AD281" i="2"/>
  <c r="AF281" i="2" s="1"/>
  <c r="AD282" i="2"/>
  <c r="AF282" i="2" s="1"/>
  <c r="AD283" i="2"/>
  <c r="AF283" i="2" s="1"/>
  <c r="AD284" i="2"/>
  <c r="AF284" i="2" s="1"/>
  <c r="AD285" i="2"/>
  <c r="AF285" i="2" s="1"/>
  <c r="AD286" i="2"/>
  <c r="AF286" i="2" s="1"/>
  <c r="AD287" i="2"/>
  <c r="AF287" i="2" s="1"/>
  <c r="AD288" i="2"/>
  <c r="AF288" i="2" s="1"/>
  <c r="AD289" i="2"/>
  <c r="AF289" i="2" s="1"/>
  <c r="AD290" i="2"/>
  <c r="AF290" i="2" s="1"/>
  <c r="AD291" i="2"/>
  <c r="AF291" i="2" s="1"/>
  <c r="AD292" i="2"/>
  <c r="AF292" i="2" s="1"/>
  <c r="AD293" i="2"/>
  <c r="AF293" i="2" s="1"/>
  <c r="AD294" i="2"/>
  <c r="AF294" i="2" s="1"/>
  <c r="AD295" i="2"/>
  <c r="AF295" i="2" s="1"/>
  <c r="AD296" i="2"/>
  <c r="AF296" i="2" s="1"/>
  <c r="AD297" i="2"/>
  <c r="AF297" i="2" s="1"/>
  <c r="AD298" i="2"/>
  <c r="AF298" i="2" s="1"/>
  <c r="AD299" i="2"/>
  <c r="AF299" i="2" s="1"/>
  <c r="AD300" i="2"/>
  <c r="AF300" i="2" s="1"/>
  <c r="AD301" i="2"/>
  <c r="AF301" i="2" s="1"/>
  <c r="AD302" i="2"/>
  <c r="AF302" i="2" s="1"/>
  <c r="AD303" i="2"/>
  <c r="AF303" i="2" s="1"/>
  <c r="AD304" i="2"/>
  <c r="AF304" i="2" s="1"/>
  <c r="AD305" i="2"/>
  <c r="AF305" i="2" s="1"/>
  <c r="AD306" i="2"/>
  <c r="AF306" i="2" s="1"/>
  <c r="AD307" i="2"/>
  <c r="AF307" i="2" s="1"/>
  <c r="AD308" i="2"/>
  <c r="AF308" i="2" s="1"/>
  <c r="AD309" i="2"/>
  <c r="AF309" i="2" s="1"/>
  <c r="AD310" i="2"/>
  <c r="AF310" i="2" s="1"/>
  <c r="AD311" i="2"/>
  <c r="AF311" i="2" s="1"/>
  <c r="AD312" i="2"/>
  <c r="AF312" i="2" s="1"/>
  <c r="AD313" i="2"/>
  <c r="AF313" i="2" s="1"/>
  <c r="AD314" i="2"/>
  <c r="AF314" i="2" s="1"/>
  <c r="AD315" i="2"/>
  <c r="AF315" i="2" s="1"/>
  <c r="AD316" i="2"/>
  <c r="AF316" i="2" s="1"/>
  <c r="AD317" i="2"/>
  <c r="AF317" i="2" s="1"/>
  <c r="AD318" i="2"/>
  <c r="AF318" i="2" s="1"/>
  <c r="AD319" i="2"/>
  <c r="AF319" i="2" s="1"/>
  <c r="AD320" i="2"/>
  <c r="AF320" i="2" s="1"/>
  <c r="AD321" i="2"/>
  <c r="AF321" i="2" s="1"/>
  <c r="AD322" i="2"/>
  <c r="AF322" i="2" s="1"/>
  <c r="AD323" i="2"/>
  <c r="AF323" i="2" s="1"/>
  <c r="AD324" i="2"/>
  <c r="AF324" i="2" s="1"/>
  <c r="AD325" i="2"/>
  <c r="AF325" i="2" s="1"/>
  <c r="AD326" i="2"/>
  <c r="AF326" i="2" s="1"/>
  <c r="AD327" i="2"/>
  <c r="AF327" i="2" s="1"/>
  <c r="AD328" i="2"/>
  <c r="AF328" i="2" s="1"/>
  <c r="AD329" i="2"/>
  <c r="AF329" i="2" s="1"/>
  <c r="AD330" i="2"/>
  <c r="AF330" i="2" s="1"/>
  <c r="AD331" i="2"/>
  <c r="AF331" i="2" s="1"/>
  <c r="AD332" i="2"/>
  <c r="AF332" i="2" s="1"/>
  <c r="AD333" i="2"/>
  <c r="AF333" i="2" s="1"/>
  <c r="AD334" i="2"/>
  <c r="AF334" i="2" s="1"/>
  <c r="AD335" i="2"/>
  <c r="AF335" i="2" s="1"/>
  <c r="AD336" i="2"/>
  <c r="AF336" i="2" s="1"/>
  <c r="AD337" i="2"/>
  <c r="AF337" i="2" s="1"/>
  <c r="AD338" i="2"/>
  <c r="AF338" i="2" s="1"/>
  <c r="AD339" i="2"/>
  <c r="AF339" i="2" s="1"/>
  <c r="AD340" i="2"/>
  <c r="AF340" i="2" s="1"/>
  <c r="AD341" i="2"/>
  <c r="AF341" i="2" s="1"/>
  <c r="AD342" i="2"/>
  <c r="AF342" i="2" s="1"/>
  <c r="AD343" i="2"/>
  <c r="AF343" i="2" s="1"/>
  <c r="AD344" i="2"/>
  <c r="AF344" i="2" s="1"/>
  <c r="AD345" i="2"/>
  <c r="AF345" i="2" s="1"/>
  <c r="AD346" i="2"/>
  <c r="AF346" i="2" s="1"/>
  <c r="AD347" i="2"/>
  <c r="AF347" i="2" s="1"/>
  <c r="AD348" i="2"/>
  <c r="AF348" i="2" s="1"/>
  <c r="AD349" i="2"/>
  <c r="AF349" i="2" s="1"/>
  <c r="AD350" i="2"/>
  <c r="AF350" i="2" s="1"/>
  <c r="AD351" i="2"/>
  <c r="AF351" i="2" s="1"/>
  <c r="AD352" i="2"/>
  <c r="AF352" i="2" s="1"/>
  <c r="AD353" i="2"/>
  <c r="AF353" i="2" s="1"/>
  <c r="AD354" i="2"/>
  <c r="AF354" i="2" s="1"/>
  <c r="AD355" i="2"/>
  <c r="AF355" i="2" s="1"/>
  <c r="AD356" i="2"/>
  <c r="AF356" i="2" s="1"/>
  <c r="AD357" i="2"/>
  <c r="AF357" i="2" s="1"/>
  <c r="AD358" i="2"/>
  <c r="AF358" i="2" s="1"/>
  <c r="AD359" i="2"/>
  <c r="AF359" i="2" s="1"/>
  <c r="AD360" i="2"/>
  <c r="AF360" i="2" s="1"/>
  <c r="AD361" i="2"/>
  <c r="AF361" i="2" s="1"/>
  <c r="AD362" i="2"/>
  <c r="AF362" i="2" s="1"/>
  <c r="AD363" i="2"/>
  <c r="AF363" i="2" s="1"/>
  <c r="AD364" i="2"/>
  <c r="AF364" i="2" s="1"/>
  <c r="AD365" i="2"/>
  <c r="AF365" i="2" s="1"/>
  <c r="AD366" i="2"/>
  <c r="AF366" i="2" s="1"/>
  <c r="AD367" i="2"/>
  <c r="AF367" i="2" s="1"/>
  <c r="AD368" i="2"/>
  <c r="AF368" i="2" s="1"/>
  <c r="AD369" i="2"/>
  <c r="AF369" i="2" s="1"/>
  <c r="AD370" i="2"/>
  <c r="AF370" i="2" s="1"/>
  <c r="AD371" i="2"/>
  <c r="AF371" i="2" s="1"/>
  <c r="AD372" i="2"/>
  <c r="AF372" i="2" s="1"/>
  <c r="AD373" i="2"/>
  <c r="AF373" i="2" s="1"/>
  <c r="AD374" i="2"/>
  <c r="AF374" i="2" s="1"/>
  <c r="AD375" i="2"/>
  <c r="AF375" i="2" s="1"/>
  <c r="AD376" i="2"/>
  <c r="AF376" i="2" s="1"/>
  <c r="AD377" i="2"/>
  <c r="AF377" i="2" s="1"/>
  <c r="AD378" i="2"/>
  <c r="AF378" i="2" s="1"/>
  <c r="AD379" i="2"/>
  <c r="AF379" i="2" s="1"/>
  <c r="AD380" i="2"/>
  <c r="AF380" i="2" s="1"/>
  <c r="AD381" i="2"/>
  <c r="AF381" i="2" s="1"/>
  <c r="AD382" i="2"/>
  <c r="AF382" i="2" s="1"/>
  <c r="AD383" i="2"/>
  <c r="AF383" i="2" s="1"/>
  <c r="AD384" i="2"/>
  <c r="AF384" i="2" s="1"/>
  <c r="AD385" i="2"/>
  <c r="AF385" i="2" s="1"/>
  <c r="AD386" i="2"/>
  <c r="AF386" i="2" s="1"/>
  <c r="AD387" i="2"/>
  <c r="AF387" i="2" s="1"/>
  <c r="AD388" i="2"/>
  <c r="AF388" i="2" s="1"/>
  <c r="AD389" i="2"/>
  <c r="AF389" i="2" s="1"/>
  <c r="AD390" i="2"/>
  <c r="AF390" i="2" s="1"/>
  <c r="AD391" i="2"/>
  <c r="AF391" i="2" s="1"/>
  <c r="AD392" i="2"/>
  <c r="AF392" i="2" s="1"/>
  <c r="AD393" i="2"/>
  <c r="AF393" i="2" s="1"/>
  <c r="AD394" i="2"/>
  <c r="AF394" i="2" s="1"/>
  <c r="AD395" i="2"/>
  <c r="AF395" i="2" s="1"/>
  <c r="AD396" i="2"/>
  <c r="AF396" i="2" s="1"/>
  <c r="AD397" i="2"/>
  <c r="AF397" i="2" s="1"/>
  <c r="AD398" i="2"/>
  <c r="AF398" i="2" s="1"/>
  <c r="AD399" i="2"/>
  <c r="AF399" i="2" s="1"/>
  <c r="AD400" i="2"/>
  <c r="AF400" i="2" s="1"/>
  <c r="AD401" i="2"/>
  <c r="AF401" i="2" s="1"/>
  <c r="AD402" i="2"/>
  <c r="AF402" i="2" s="1"/>
  <c r="AD403" i="2"/>
  <c r="AF403" i="2" s="1"/>
  <c r="AD404" i="2"/>
  <c r="AF404" i="2" s="1"/>
  <c r="AD405" i="2"/>
  <c r="AF405" i="2" s="1"/>
  <c r="AD406" i="2"/>
  <c r="AF406" i="2" s="1"/>
  <c r="AD407" i="2"/>
  <c r="AF407" i="2" s="1"/>
  <c r="AD408" i="2"/>
  <c r="AF408" i="2" s="1"/>
  <c r="AD409" i="2"/>
  <c r="AF409" i="2" s="1"/>
  <c r="AD410" i="2"/>
  <c r="AF410" i="2" s="1"/>
  <c r="AD411" i="2"/>
  <c r="AF411" i="2" s="1"/>
  <c r="AD412" i="2"/>
  <c r="AF412" i="2" s="1"/>
  <c r="AD413" i="2"/>
  <c r="AF413" i="2" s="1"/>
  <c r="AD414" i="2"/>
  <c r="AF414" i="2" s="1"/>
  <c r="AD415" i="2"/>
  <c r="AF415" i="2" s="1"/>
  <c r="AD416" i="2"/>
  <c r="AF416" i="2" s="1"/>
  <c r="AD417" i="2"/>
  <c r="AF417" i="2" s="1"/>
  <c r="AD418" i="2"/>
  <c r="AF418" i="2" s="1"/>
  <c r="AD419" i="2"/>
  <c r="AF419" i="2" s="1"/>
  <c r="AD420" i="2"/>
  <c r="AF420" i="2" s="1"/>
  <c r="AD421" i="2"/>
  <c r="AF421" i="2" s="1"/>
  <c r="AD422" i="2"/>
  <c r="AF422" i="2" s="1"/>
  <c r="AD423" i="2"/>
  <c r="AF423" i="2" s="1"/>
  <c r="AD424" i="2"/>
  <c r="AF424" i="2" s="1"/>
  <c r="AD425" i="2"/>
  <c r="AF425" i="2" s="1"/>
  <c r="AD426" i="2"/>
  <c r="AF426" i="2" s="1"/>
  <c r="AD427" i="2"/>
  <c r="AF427" i="2" s="1"/>
  <c r="AD428" i="2"/>
  <c r="AF428" i="2" s="1"/>
  <c r="AD429" i="2"/>
  <c r="AF429" i="2" s="1"/>
  <c r="AD430" i="2"/>
  <c r="AF430" i="2" s="1"/>
  <c r="AD431" i="2"/>
  <c r="AF431" i="2" s="1"/>
  <c r="AD432" i="2"/>
  <c r="AF432" i="2" s="1"/>
  <c r="AD433" i="2"/>
  <c r="AF433" i="2" s="1"/>
  <c r="AD434" i="2"/>
  <c r="AF434" i="2" s="1"/>
  <c r="AD435" i="2"/>
  <c r="AF435" i="2" s="1"/>
  <c r="AD436" i="2"/>
  <c r="AF436" i="2" s="1"/>
  <c r="AD437" i="2"/>
  <c r="AF437" i="2" s="1"/>
  <c r="AD438" i="2"/>
  <c r="AF438" i="2" s="1"/>
  <c r="AD439" i="2"/>
  <c r="AF439" i="2" s="1"/>
  <c r="AD440" i="2"/>
  <c r="AF440" i="2" s="1"/>
  <c r="AD441" i="2"/>
  <c r="AF441" i="2" s="1"/>
  <c r="AD442" i="2"/>
  <c r="AF442" i="2" s="1"/>
  <c r="AD443" i="2"/>
  <c r="AF443" i="2" s="1"/>
  <c r="AD444" i="2"/>
  <c r="AF444" i="2" s="1"/>
  <c r="AD445" i="2"/>
  <c r="AF445" i="2" s="1"/>
  <c r="AD446" i="2"/>
  <c r="AF446" i="2" s="1"/>
  <c r="AD447" i="2"/>
  <c r="AF447" i="2" s="1"/>
  <c r="AD448" i="2"/>
  <c r="AF448" i="2" s="1"/>
  <c r="AD449" i="2"/>
  <c r="AF449" i="2" s="1"/>
  <c r="AD450" i="2"/>
  <c r="AF450" i="2" s="1"/>
  <c r="AD451" i="2"/>
  <c r="AF451" i="2" s="1"/>
  <c r="AD452" i="2"/>
  <c r="AF452" i="2" s="1"/>
  <c r="AD453" i="2"/>
  <c r="AF453" i="2" s="1"/>
  <c r="AD454" i="2"/>
  <c r="AF454" i="2" s="1"/>
  <c r="AD455" i="2"/>
  <c r="AF455" i="2" s="1"/>
  <c r="AD456" i="2"/>
  <c r="AF456" i="2" s="1"/>
  <c r="AD457" i="2"/>
  <c r="AF457" i="2" s="1"/>
  <c r="AD458" i="2"/>
  <c r="AF458" i="2" s="1"/>
  <c r="AD459" i="2"/>
  <c r="AF459" i="2" s="1"/>
  <c r="AD460" i="2"/>
  <c r="AF460" i="2" s="1"/>
  <c r="AD461" i="2"/>
  <c r="AF461" i="2" s="1"/>
  <c r="AD462" i="2"/>
  <c r="AF462" i="2" s="1"/>
  <c r="AD463" i="2"/>
  <c r="AF463" i="2" s="1"/>
  <c r="AD464" i="2"/>
  <c r="AF464" i="2" s="1"/>
  <c r="AD465" i="2"/>
  <c r="AF465" i="2" s="1"/>
  <c r="AD466" i="2"/>
  <c r="AF466" i="2" s="1"/>
  <c r="AD467" i="2"/>
  <c r="AF467" i="2" s="1"/>
  <c r="AD468" i="2"/>
  <c r="AF468" i="2" s="1"/>
  <c r="AD469" i="2"/>
  <c r="AF469" i="2" s="1"/>
  <c r="AD470" i="2"/>
  <c r="AF470" i="2" s="1"/>
  <c r="AD471" i="2"/>
  <c r="AF471" i="2" s="1"/>
  <c r="AD472" i="2"/>
  <c r="AF472" i="2" s="1"/>
  <c r="AD473" i="2"/>
  <c r="AF473" i="2" s="1"/>
  <c r="AD474" i="2"/>
  <c r="AF474" i="2" s="1"/>
  <c r="AD475" i="2"/>
  <c r="AF475" i="2" s="1"/>
  <c r="AD476" i="2"/>
  <c r="AF476" i="2" s="1"/>
  <c r="AD477" i="2"/>
  <c r="AF477" i="2" s="1"/>
  <c r="AD478" i="2"/>
  <c r="AF478" i="2" s="1"/>
  <c r="AD479" i="2"/>
  <c r="AF479" i="2" s="1"/>
  <c r="AD480" i="2"/>
  <c r="AF480" i="2" s="1"/>
  <c r="AD481" i="2"/>
  <c r="AF481" i="2" s="1"/>
  <c r="AD482" i="2"/>
  <c r="AF482" i="2" s="1"/>
  <c r="AD483" i="2"/>
  <c r="AF483" i="2" s="1"/>
  <c r="AD484" i="2"/>
  <c r="AF484" i="2" s="1"/>
  <c r="AD485" i="2"/>
  <c r="AF485" i="2" s="1"/>
  <c r="AD486" i="2"/>
  <c r="AF486" i="2" s="1"/>
  <c r="AD487" i="2"/>
  <c r="AF487" i="2" s="1"/>
  <c r="AD488" i="2"/>
  <c r="AF488" i="2" s="1"/>
  <c r="AD489" i="2"/>
  <c r="AF489" i="2" s="1"/>
  <c r="AD490" i="2"/>
  <c r="AF490" i="2" s="1"/>
  <c r="AD491" i="2"/>
  <c r="AF491" i="2" s="1"/>
  <c r="AD492" i="2"/>
  <c r="AF492" i="2" s="1"/>
  <c r="AD493" i="2"/>
  <c r="AF493" i="2" s="1"/>
  <c r="AD494" i="2"/>
  <c r="AF494" i="2" s="1"/>
  <c r="AD495" i="2"/>
  <c r="AF495" i="2" s="1"/>
  <c r="AD496" i="2"/>
  <c r="AF496" i="2" s="1"/>
  <c r="AD497" i="2"/>
  <c r="AF497" i="2" s="1"/>
  <c r="AD498" i="2"/>
  <c r="AF498" i="2" s="1"/>
  <c r="AD499" i="2"/>
  <c r="AF499" i="2" s="1"/>
  <c r="AD500" i="2"/>
  <c r="AF500" i="2" s="1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Q216" i="2"/>
  <c r="Q213" i="2"/>
  <c r="Q214" i="2"/>
  <c r="Q215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AG216" i="2"/>
  <c r="AG251" i="2"/>
  <c r="AG252" i="2"/>
  <c r="AG253" i="2"/>
  <c r="AG254" i="2"/>
  <c r="AG255" i="2"/>
  <c r="AG256" i="2"/>
  <c r="AG257" i="2"/>
  <c r="AG258" i="2"/>
  <c r="AG214" i="2"/>
  <c r="AG213" i="2"/>
  <c r="AG215" i="2"/>
  <c r="AG259" i="2"/>
  <c r="AG260" i="2"/>
  <c r="AG261" i="2"/>
  <c r="AG262" i="2"/>
  <c r="AG263" i="2"/>
  <c r="AG264" i="2"/>
  <c r="AG265" i="2"/>
  <c r="AG266" i="2"/>
  <c r="AG267" i="2"/>
  <c r="AG268" i="2"/>
  <c r="AG269" i="2"/>
  <c r="AG231" i="2"/>
  <c r="AG250" i="2"/>
  <c r="AG270" i="2"/>
  <c r="AG222" i="2"/>
  <c r="AG271" i="2"/>
  <c r="AG226" i="2"/>
  <c r="AG272" i="2"/>
  <c r="AG245" i="2"/>
  <c r="AG273" i="2"/>
  <c r="AG22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21" i="2"/>
  <c r="AG249" i="2"/>
  <c r="AG233" i="2"/>
  <c r="AG227" i="2"/>
  <c r="AG219" i="2"/>
  <c r="AG232" i="2"/>
  <c r="AG244" i="2"/>
  <c r="AG243" i="2"/>
  <c r="AG229" i="2"/>
  <c r="AG239" i="2"/>
  <c r="AG247" i="2"/>
  <c r="AG220" i="2"/>
  <c r="AG218" i="2"/>
  <c r="AG225" i="2"/>
  <c r="AG248" i="2"/>
  <c r="AG234" i="2"/>
  <c r="AG241" i="2"/>
  <c r="AG235" i="2"/>
  <c r="AG224" i="2"/>
  <c r="AG246" i="2"/>
  <c r="AG296" i="2"/>
  <c r="AG297" i="2"/>
  <c r="AG298" i="2"/>
  <c r="AG299" i="2"/>
  <c r="AG300" i="2"/>
  <c r="AG301" i="2"/>
  <c r="AG302" i="2"/>
  <c r="AG303" i="2"/>
  <c r="AG237" i="2"/>
  <c r="AG242" i="2"/>
  <c r="AG217" i="2"/>
  <c r="AG230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0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350" i="2"/>
  <c r="AG228" i="2"/>
  <c r="AG238" i="2"/>
  <c r="AG240" i="2"/>
  <c r="AG351" i="2"/>
  <c r="AG352" i="2"/>
  <c r="AG353" i="2"/>
  <c r="AG354" i="2"/>
  <c r="AG355" i="2"/>
  <c r="AG356" i="2"/>
  <c r="AG23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8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5" i="2"/>
  <c r="AG476" i="2"/>
  <c r="AG477" i="2"/>
  <c r="AG478" i="2"/>
  <c r="AG479" i="2"/>
  <c r="AG480" i="2"/>
  <c r="AG481" i="2"/>
  <c r="AG482" i="2"/>
  <c r="AG483" i="2"/>
  <c r="AG484" i="2"/>
  <c r="AG485" i="2"/>
  <c r="AG486" i="2"/>
  <c r="AG487" i="2"/>
  <c r="AG488" i="2"/>
  <c r="AG489" i="2"/>
  <c r="AG490" i="2"/>
  <c r="AG491" i="2"/>
  <c r="AG492" i="2"/>
  <c r="AG493" i="2"/>
  <c r="AG494" i="2"/>
  <c r="AG495" i="2"/>
  <c r="AG496" i="2"/>
  <c r="AG497" i="2"/>
  <c r="AG498" i="2"/>
  <c r="AG499" i="2"/>
  <c r="AG500" i="2"/>
  <c r="AD27" i="2"/>
  <c r="AE53" i="2"/>
  <c r="AE63" i="2"/>
  <c r="AE82" i="2"/>
  <c r="AE7" i="2"/>
  <c r="AD156" i="2"/>
  <c r="AD167" i="2"/>
  <c r="AE66" i="2"/>
  <c r="AE160" i="2"/>
  <c r="AE79" i="2"/>
  <c r="AE156" i="2"/>
  <c r="AE198" i="2"/>
  <c r="AE19" i="2"/>
  <c r="AD78" i="2"/>
  <c r="AE15" i="2"/>
  <c r="AD29" i="2"/>
  <c r="T30" i="6" s="1"/>
  <c r="AC30" i="6" s="1"/>
  <c r="AD129" i="2"/>
  <c r="AE126" i="2"/>
  <c r="AE106" i="2"/>
  <c r="AD97" i="2"/>
  <c r="AE141" i="2"/>
  <c r="AD193" i="2"/>
  <c r="AF193" i="2" s="1"/>
  <c r="AD77" i="2"/>
  <c r="AD12" i="2"/>
  <c r="T31" i="6" s="1"/>
  <c r="AC31" i="6" s="1"/>
  <c r="AE115" i="2"/>
  <c r="AD37" i="2"/>
  <c r="AE185" i="2"/>
  <c r="AE43" i="2"/>
  <c r="AE177" i="2"/>
  <c r="AE148" i="2"/>
  <c r="AE80" i="2"/>
  <c r="AE69" i="2"/>
  <c r="AE170" i="2"/>
  <c r="AE8" i="2"/>
  <c r="AD56" i="2"/>
  <c r="AD38" i="2"/>
  <c r="T34" i="6" s="1"/>
  <c r="AC34" i="6" s="1"/>
  <c r="AE92" i="2"/>
  <c r="AE125" i="2"/>
  <c r="AD173" i="2"/>
  <c r="AD96" i="2"/>
  <c r="AD174" i="2"/>
  <c r="AD94" i="2"/>
  <c r="AD22" i="2"/>
  <c r="T18" i="6" s="1"/>
  <c r="AE187" i="2"/>
  <c r="AD63" i="2"/>
  <c r="AE14" i="2"/>
  <c r="AE77" i="2"/>
  <c r="AE157" i="2"/>
  <c r="AE13" i="2"/>
  <c r="AE62" i="2"/>
  <c r="AD178" i="2"/>
  <c r="AF178" i="2" s="1"/>
  <c r="AE116" i="2"/>
  <c r="AE168" i="2"/>
  <c r="AE150" i="2"/>
  <c r="AD141" i="2"/>
  <c r="AE191" i="2"/>
  <c r="AE211" i="2"/>
  <c r="AE158" i="2"/>
  <c r="AE29" i="2"/>
  <c r="AD169" i="2"/>
  <c r="AE138" i="2"/>
  <c r="AD79" i="2"/>
  <c r="T26" i="6" s="1"/>
  <c r="AD117" i="2"/>
  <c r="AE71" i="2"/>
  <c r="AD135" i="2"/>
  <c r="AE76" i="2"/>
  <c r="AE65" i="2"/>
  <c r="AD125" i="2"/>
  <c r="AD53" i="2"/>
  <c r="AE16" i="2"/>
  <c r="AE22" i="2"/>
  <c r="AE169" i="2"/>
  <c r="AE56" i="2"/>
  <c r="AE174" i="2"/>
  <c r="AD19" i="2"/>
  <c r="T29" i="6" s="1"/>
  <c r="AC29" i="6" s="1"/>
  <c r="AD168" i="2"/>
  <c r="AE48" i="2"/>
  <c r="AD76" i="2"/>
  <c r="AE173" i="2"/>
  <c r="AD115" i="2"/>
  <c r="AE193" i="2"/>
  <c r="AD66" i="2"/>
  <c r="AE42" i="2"/>
  <c r="AE120" i="2"/>
  <c r="AE78" i="2"/>
  <c r="AE96" i="2"/>
  <c r="AD131" i="2"/>
  <c r="AE196" i="2"/>
  <c r="AD116" i="2"/>
  <c r="AD80" i="2"/>
  <c r="AD14" i="2"/>
  <c r="AD8" i="2"/>
  <c r="AE167" i="2"/>
  <c r="AD107" i="2"/>
  <c r="AE154" i="2"/>
  <c r="AE129" i="2"/>
  <c r="AE12" i="2"/>
  <c r="AE117" i="2"/>
  <c r="AD71" i="2"/>
  <c r="AE110" i="2"/>
  <c r="AE200" i="2"/>
  <c r="AE85" i="2"/>
  <c r="AE165" i="2"/>
  <c r="AE210" i="2"/>
  <c r="AE166" i="2"/>
  <c r="AD128" i="2"/>
  <c r="AE30" i="2"/>
  <c r="AD179" i="2"/>
  <c r="AF179" i="2" s="1"/>
  <c r="AE176" i="2"/>
  <c r="AE209" i="2"/>
  <c r="AD183" i="2"/>
  <c r="AF183" i="2" s="1"/>
  <c r="AD188" i="2"/>
  <c r="AF188" i="2" s="1"/>
  <c r="AD51" i="2"/>
  <c r="AD58" i="2"/>
  <c r="AD10" i="2"/>
  <c r="T44" i="6" s="1"/>
  <c r="AC44" i="6" s="1"/>
  <c r="AD153" i="2"/>
  <c r="AD82" i="2"/>
  <c r="AD190" i="2"/>
  <c r="AF190" i="2" s="1"/>
  <c r="AE189" i="2"/>
  <c r="AE49" i="2"/>
  <c r="AD43" i="2"/>
  <c r="AD127" i="2"/>
  <c r="AD102" i="2"/>
  <c r="AE98" i="2"/>
  <c r="AE146" i="2"/>
  <c r="AD133" i="2"/>
  <c r="AD84" i="2"/>
  <c r="AD54" i="2"/>
  <c r="T40" i="6" s="1"/>
  <c r="AC40" i="6" s="1"/>
  <c r="AD201" i="2"/>
  <c r="AF201" i="2" s="1"/>
  <c r="AE135" i="2"/>
  <c r="AD144" i="2"/>
  <c r="AE74" i="2"/>
  <c r="AD163" i="2"/>
  <c r="AD123" i="2"/>
  <c r="AD155" i="2"/>
  <c r="AD100" i="2"/>
  <c r="AD85" i="2"/>
  <c r="AD177" i="2"/>
  <c r="AF177" i="2" s="1"/>
  <c r="AD13" i="2"/>
  <c r="T43" i="6" s="1"/>
  <c r="AC43" i="6" s="1"/>
  <c r="AD110" i="2"/>
  <c r="AD150" i="2"/>
  <c r="AD157" i="2"/>
  <c r="AD185" i="2"/>
  <c r="AF185" i="2" s="1"/>
  <c r="AE34" i="2"/>
  <c r="AD148" i="2"/>
  <c r="AD81" i="2"/>
  <c r="AD69" i="2"/>
  <c r="AD57" i="2"/>
  <c r="T12" i="6" s="1"/>
  <c r="AD181" i="2"/>
  <c r="AF181" i="2" s="1"/>
  <c r="AD172" i="2"/>
  <c r="AD73" i="2"/>
  <c r="AD112" i="2"/>
  <c r="T9" i="6" s="1"/>
  <c r="AD44" i="2"/>
  <c r="AD7" i="2"/>
  <c r="AD137" i="2"/>
  <c r="AE194" i="2"/>
  <c r="AD184" i="2"/>
  <c r="AF184" i="2" s="1"/>
  <c r="AE52" i="2"/>
  <c r="AD72" i="2"/>
  <c r="AD204" i="2"/>
  <c r="AF204" i="2" s="1"/>
  <c r="AD61" i="2"/>
  <c r="AD32" i="2"/>
  <c r="T50" i="6" s="1"/>
  <c r="AC50" i="6" s="1"/>
  <c r="AD25" i="2"/>
  <c r="T39" i="6" s="1"/>
  <c r="AC39" i="6" s="1"/>
  <c r="AE206" i="2"/>
  <c r="AD180" i="2"/>
  <c r="AF180" i="2" s="1"/>
  <c r="AD86" i="2"/>
  <c r="AD111" i="2"/>
  <c r="AD170" i="2"/>
  <c r="AD33" i="2"/>
  <c r="T32" i="6" s="1"/>
  <c r="AC32" i="6" s="1"/>
  <c r="AD197" i="2"/>
  <c r="AF197" i="2" s="1"/>
  <c r="AD126" i="2"/>
  <c r="AD186" i="2"/>
  <c r="AF186" i="2" s="1"/>
  <c r="AE6" i="2"/>
  <c r="AD70" i="2"/>
  <c r="AE212" i="2"/>
  <c r="AE178" i="2"/>
  <c r="AD154" i="2"/>
  <c r="AD65" i="2"/>
  <c r="AD48" i="2"/>
  <c r="AD16" i="2"/>
  <c r="AD62" i="2"/>
  <c r="AD176" i="2"/>
  <c r="AF176" i="2" s="1"/>
  <c r="AD209" i="2"/>
  <c r="AF209" i="2" s="1"/>
  <c r="AD187" i="2"/>
  <c r="AF187" i="2" s="1"/>
  <c r="AD158" i="2"/>
  <c r="AE107" i="2"/>
  <c r="AD199" i="2"/>
  <c r="AF199" i="2" s="1"/>
  <c r="AD165" i="2"/>
  <c r="AD200" i="2"/>
  <c r="AF200" i="2" s="1"/>
  <c r="AD189" i="2"/>
  <c r="AF189" i="2" s="1"/>
  <c r="AD42" i="2"/>
  <c r="AD210" i="2"/>
  <c r="AF210" i="2" s="1"/>
  <c r="AD196" i="2"/>
  <c r="AF196" i="2" s="1"/>
  <c r="AD52" i="2"/>
  <c r="T25" i="6" s="1"/>
  <c r="AD191" i="2"/>
  <c r="AF191" i="2" s="1"/>
  <c r="AD74" i="2"/>
  <c r="AD18" i="2"/>
  <c r="T38" i="6" s="1"/>
  <c r="AC38" i="6" s="1"/>
  <c r="AD93" i="2"/>
  <c r="AD46" i="2"/>
  <c r="T24" i="6" s="1"/>
  <c r="AD68" i="2"/>
  <c r="T7" i="6" s="1"/>
  <c r="AD15" i="2"/>
  <c r="T5" i="6" s="1"/>
  <c r="AD55" i="2"/>
  <c r="T21" i="6" s="1"/>
  <c r="AE38" i="2"/>
  <c r="AE5" i="2"/>
  <c r="AD67" i="2"/>
  <c r="T15" i="6" s="1"/>
  <c r="AE31" i="2"/>
  <c r="AE91" i="2"/>
  <c r="AD106" i="2"/>
  <c r="AD143" i="2"/>
  <c r="AD11" i="2"/>
  <c r="AD50" i="2"/>
  <c r="T28" i="6" s="1"/>
  <c r="AE97" i="2"/>
  <c r="AE17" i="2"/>
  <c r="AD21" i="2"/>
  <c r="T45" i="6" s="1"/>
  <c r="AC45" i="6" s="1"/>
  <c r="AD9" i="2"/>
  <c r="T6" i="6" s="1"/>
  <c r="AE23" i="2"/>
  <c r="AE103" i="2"/>
  <c r="AE142" i="2"/>
  <c r="AD159" i="2"/>
  <c r="AD92" i="2"/>
  <c r="AD121" i="2"/>
  <c r="AD64" i="2"/>
  <c r="AE122" i="2"/>
  <c r="AE161" i="2"/>
  <c r="AE118" i="2"/>
  <c r="AE20" i="2"/>
  <c r="AD119" i="2"/>
  <c r="AE41" i="2"/>
  <c r="AE136" i="2"/>
  <c r="AE35" i="2"/>
  <c r="AE114" i="2"/>
  <c r="AE152" i="2"/>
  <c r="AD60" i="2"/>
  <c r="AD162" i="2"/>
  <c r="AD39" i="2"/>
  <c r="AD182" i="2"/>
  <c r="AF182" i="2" s="1"/>
  <c r="AD203" i="2"/>
  <c r="AF203" i="2" s="1"/>
  <c r="AD195" i="2"/>
  <c r="AF195" i="2" s="1"/>
  <c r="AD207" i="2"/>
  <c r="AF207" i="2" s="1"/>
  <c r="AE202" i="2"/>
  <c r="AE24" i="2"/>
  <c r="AD198" i="2"/>
  <c r="AF198" i="2" s="1"/>
  <c r="AD105" i="2"/>
  <c r="AD208" i="2"/>
  <c r="AF208" i="2" s="1"/>
  <c r="AD149" i="2"/>
  <c r="AE83" i="2"/>
  <c r="AD99" i="2"/>
  <c r="AD95" i="2"/>
  <c r="AD192" i="2"/>
  <c r="AF192" i="2" s="1"/>
  <c r="AD36" i="2"/>
  <c r="T37" i="6" s="1"/>
  <c r="AC37" i="6" s="1"/>
  <c r="AE109" i="2"/>
  <c r="AE151" i="2"/>
  <c r="AD108" i="2"/>
  <c r="AD205" i="2"/>
  <c r="AF205" i="2" s="1"/>
  <c r="AD87" i="2"/>
  <c r="AE94" i="2"/>
  <c r="AD89" i="2"/>
  <c r="AE175" i="2"/>
  <c r="AD104" i="2"/>
  <c r="AE124" i="2"/>
  <c r="AE139" i="2"/>
  <c r="AD132" i="2"/>
  <c r="AD45" i="2"/>
  <c r="AE26" i="2"/>
  <c r="AD47" i="2"/>
  <c r="AD171" i="2"/>
  <c r="AD90" i="2"/>
  <c r="AD160" i="2"/>
  <c r="AD113" i="2"/>
  <c r="AD147" i="2"/>
  <c r="AE101" i="2"/>
  <c r="AD134" i="2"/>
  <c r="AD40" i="2"/>
  <c r="AE88" i="2"/>
  <c r="AE28" i="2"/>
  <c r="AD59" i="2"/>
  <c r="AD164" i="2"/>
  <c r="AD140" i="2"/>
  <c r="AE145" i="2"/>
  <c r="AE37" i="2"/>
  <c r="AE119" i="2"/>
  <c r="AE159" i="2"/>
  <c r="AE50" i="2"/>
  <c r="AE67" i="2"/>
  <c r="AE46" i="2"/>
  <c r="AE70" i="2"/>
  <c r="AE61" i="2"/>
  <c r="AE163" i="2"/>
  <c r="AE57" i="2"/>
  <c r="AE127" i="2"/>
  <c r="AE10" i="2"/>
  <c r="AE51" i="2"/>
  <c r="AE195" i="2"/>
  <c r="AD152" i="2"/>
  <c r="AD118" i="2"/>
  <c r="AD166" i="2"/>
  <c r="AD17" i="2"/>
  <c r="T35" i="6" s="1"/>
  <c r="AC35" i="6" s="1"/>
  <c r="AD6" i="2"/>
  <c r="AD206" i="2"/>
  <c r="AF206" i="2" s="1"/>
  <c r="AD194" i="2"/>
  <c r="AF194" i="2" s="1"/>
  <c r="AD146" i="2"/>
  <c r="AD49" i="2"/>
  <c r="AD24" i="2"/>
  <c r="T47" i="6" s="1"/>
  <c r="AC47" i="6" s="1"/>
  <c r="AD101" i="2"/>
  <c r="AE11" i="2"/>
  <c r="AE55" i="2"/>
  <c r="AE186" i="2"/>
  <c r="AE72" i="2"/>
  <c r="AE137" i="2"/>
  <c r="AE130" i="2"/>
  <c r="AE131" i="2"/>
  <c r="AE102" i="2"/>
  <c r="AE153" i="2"/>
  <c r="AE188" i="2"/>
  <c r="AE207" i="2"/>
  <c r="AD30" i="2"/>
  <c r="AD20" i="2"/>
  <c r="T52" i="6" s="1"/>
  <c r="AC52" i="6" s="1"/>
  <c r="AD103" i="2"/>
  <c r="AD120" i="2"/>
  <c r="AD5" i="2"/>
  <c r="AD34" i="2"/>
  <c r="T23" i="6" s="1"/>
  <c r="AD98" i="2"/>
  <c r="AD83" i="2"/>
  <c r="AD202" i="2"/>
  <c r="AF202" i="2" s="1"/>
  <c r="AD211" i="2"/>
  <c r="AF211" i="2" s="1"/>
  <c r="AD124" i="2"/>
  <c r="AE128" i="2"/>
  <c r="AE113" i="2"/>
  <c r="AE64" i="2"/>
  <c r="AE21" i="2"/>
  <c r="AE143" i="2"/>
  <c r="AE197" i="2"/>
  <c r="AE184" i="2"/>
  <c r="AE192" i="2"/>
  <c r="AE54" i="2"/>
  <c r="AE149" i="2"/>
  <c r="AD136" i="2"/>
  <c r="AD122" i="2"/>
  <c r="AD142" i="2"/>
  <c r="AD212" i="2"/>
  <c r="AF212" i="2" s="1"/>
  <c r="AD139" i="2"/>
  <c r="AE40" i="2"/>
  <c r="AE90" i="2"/>
  <c r="AE162" i="2"/>
  <c r="AE121" i="2"/>
  <c r="AE9" i="2"/>
  <c r="AE68" i="2"/>
  <c r="AE87" i="2"/>
  <c r="AE32" i="2"/>
  <c r="AE95" i="2"/>
  <c r="AE84" i="2"/>
  <c r="AE208" i="2"/>
  <c r="AE183" i="2"/>
  <c r="AE203" i="2"/>
  <c r="AD114" i="2"/>
  <c r="T36" i="6" s="1"/>
  <c r="AC36" i="6" s="1"/>
  <c r="AD91" i="2"/>
  <c r="AE60" i="2"/>
  <c r="AE18" i="2"/>
  <c r="AE27" i="2"/>
  <c r="AE105" i="2"/>
  <c r="AD35" i="2"/>
  <c r="AD161" i="2"/>
  <c r="AD23" i="2"/>
  <c r="T19" i="6" s="1"/>
  <c r="AD31" i="2"/>
  <c r="AE73" i="2"/>
  <c r="AE59" i="2"/>
  <c r="AE104" i="2"/>
  <c r="AE93" i="2"/>
  <c r="AE33" i="2"/>
  <c r="AE123" i="2"/>
  <c r="AE112" i="2"/>
  <c r="AE81" i="2"/>
  <c r="AE133" i="2"/>
  <c r="AE199" i="2"/>
  <c r="AE36" i="2"/>
  <c r="AD26" i="2"/>
  <c r="T17" i="6" s="1"/>
  <c r="AE25" i="2"/>
  <c r="AE140" i="2"/>
  <c r="AE171" i="2"/>
  <c r="AE89" i="2"/>
  <c r="AE86" i="2"/>
  <c r="AE155" i="2"/>
  <c r="AE172" i="2"/>
  <c r="AE99" i="2"/>
  <c r="AE58" i="2"/>
  <c r="AE179" i="2"/>
  <c r="AE182" i="2"/>
  <c r="AD41" i="2"/>
  <c r="T27" i="6" s="1"/>
  <c r="AE164" i="2"/>
  <c r="AE100" i="2"/>
  <c r="AE180" i="2"/>
  <c r="AE204" i="2"/>
  <c r="AE44" i="2"/>
  <c r="AE144" i="2"/>
  <c r="AE201" i="2"/>
  <c r="AE190" i="2"/>
  <c r="AE39" i="2"/>
  <c r="AE111" i="2"/>
  <c r="AE181" i="2"/>
  <c r="AE147" i="2"/>
  <c r="AE47" i="2"/>
  <c r="AE132" i="2"/>
  <c r="AE108" i="2"/>
  <c r="AD138" i="2"/>
  <c r="AD175" i="2"/>
  <c r="AD28" i="2"/>
  <c r="T20" i="6" s="1"/>
  <c r="AD151" i="2"/>
  <c r="AD109" i="2"/>
  <c r="AD88" i="2"/>
  <c r="AD145" i="2"/>
  <c r="AE45" i="2"/>
  <c r="AE205" i="2"/>
  <c r="AE134" i="2"/>
  <c r="Q198" i="2"/>
  <c r="Q57" i="2"/>
  <c r="Q20" i="2"/>
  <c r="Q71" i="2"/>
  <c r="Q120" i="2"/>
  <c r="Q165" i="2"/>
  <c r="Q43" i="2"/>
  <c r="Q103" i="2"/>
  <c r="Q134" i="2"/>
  <c r="Q76" i="2"/>
  <c r="Q72" i="2"/>
  <c r="Q167" i="2"/>
  <c r="Q187" i="2"/>
  <c r="Q153" i="2"/>
  <c r="Q201" i="2"/>
  <c r="Q148" i="2"/>
  <c r="Q157" i="2"/>
  <c r="Q55" i="2"/>
  <c r="Q158" i="2"/>
  <c r="Q161" i="2"/>
  <c r="Q74" i="2"/>
  <c r="Q210" i="2"/>
  <c r="Q112" i="2"/>
  <c r="Q182" i="2"/>
  <c r="Q11" i="2"/>
  <c r="Q69" i="2"/>
  <c r="Q58" i="2"/>
  <c r="Q65" i="2"/>
  <c r="Q147" i="2"/>
  <c r="Q8" i="2"/>
  <c r="Q159" i="2"/>
  <c r="Q206" i="2"/>
  <c r="Q152" i="2"/>
  <c r="Q108" i="2"/>
  <c r="Q83" i="2"/>
  <c r="Q203" i="2"/>
  <c r="Q196" i="2"/>
  <c r="Q32" i="2"/>
  <c r="Q96" i="2"/>
  <c r="Q35" i="2"/>
  <c r="Q5" i="2"/>
  <c r="Q178" i="2"/>
  <c r="Q110" i="2"/>
  <c r="Q131" i="2"/>
  <c r="Q68" i="2"/>
  <c r="Q150" i="2"/>
  <c r="Q21" i="2"/>
  <c r="Q117" i="2"/>
  <c r="Q197" i="2"/>
  <c r="Q33" i="2"/>
  <c r="Q52" i="2"/>
  <c r="Q12" i="2"/>
  <c r="Q200" i="2"/>
  <c r="Q27" i="2"/>
  <c r="Q132" i="2"/>
  <c r="Q94" i="2"/>
  <c r="Q40" i="2"/>
  <c r="Q91" i="2"/>
  <c r="Q166" i="2"/>
  <c r="Q15" i="2"/>
  <c r="Q101" i="2"/>
  <c r="Q136" i="2"/>
  <c r="Q48" i="2"/>
  <c r="Q205" i="2"/>
  <c r="AG5" i="2"/>
  <c r="Q129" i="2"/>
  <c r="Q82" i="2"/>
  <c r="Q155" i="2"/>
  <c r="Q118" i="2"/>
  <c r="Q128" i="2"/>
  <c r="Q173" i="2"/>
  <c r="Q44" i="2"/>
  <c r="Q142" i="2"/>
  <c r="Q104" i="2"/>
  <c r="Q47" i="2"/>
  <c r="Q146" i="2"/>
  <c r="Q199" i="2"/>
  <c r="Q67" i="2"/>
  <c r="Q202" i="2"/>
  <c r="Q66" i="2"/>
  <c r="Q123" i="2"/>
  <c r="Q185" i="2"/>
  <c r="Q87" i="2"/>
  <c r="Q34" i="2"/>
  <c r="Q109" i="2"/>
  <c r="Q115" i="2"/>
  <c r="Q179" i="2"/>
  <c r="Q125" i="2"/>
  <c r="Q61" i="2"/>
  <c r="Q160" i="2"/>
  <c r="Q92" i="2"/>
  <c r="Q139" i="2"/>
  <c r="Q13" i="2"/>
  <c r="Q176" i="2"/>
  <c r="Q81" i="2"/>
  <c r="Q60" i="2"/>
  <c r="Q39" i="2"/>
  <c r="Q111" i="2"/>
  <c r="Q14" i="2"/>
  <c r="Q107" i="2"/>
  <c r="Q149" i="2"/>
  <c r="Q36" i="2"/>
  <c r="Q42" i="2"/>
  <c r="Q162" i="2"/>
  <c r="Q106" i="2"/>
  <c r="Q114" i="2"/>
  <c r="Q62" i="2"/>
  <c r="Q25" i="2"/>
  <c r="Q126" i="2"/>
  <c r="Q190" i="2"/>
  <c r="Q135" i="2"/>
  <c r="Q79" i="2"/>
  <c r="Q10" i="2"/>
  <c r="Q163" i="2"/>
  <c r="Q174" i="2"/>
  <c r="Q189" i="2"/>
  <c r="Q37" i="2"/>
  <c r="Q207" i="2"/>
  <c r="Q171" i="2"/>
  <c r="Q54" i="2"/>
  <c r="Q193" i="2"/>
  <c r="Q53" i="2"/>
  <c r="Q127" i="2"/>
  <c r="Q186" i="2"/>
  <c r="Q145" i="2"/>
  <c r="Q116" i="2"/>
  <c r="Q130" i="2"/>
  <c r="Q154" i="2"/>
  <c r="Q172" i="2"/>
  <c r="Q95" i="2"/>
  <c r="Q192" i="2"/>
  <c r="Q29" i="2"/>
  <c r="Q28" i="2"/>
  <c r="Q113" i="2"/>
  <c r="Q151" i="2"/>
  <c r="Q170" i="2"/>
  <c r="Q7" i="2"/>
  <c r="Q23" i="2"/>
  <c r="Q177" i="2"/>
  <c r="Q50" i="2"/>
  <c r="Q18" i="2"/>
  <c r="Q56" i="2"/>
  <c r="Q24" i="2"/>
  <c r="Q31" i="2"/>
  <c r="Q133" i="2"/>
  <c r="Q19" i="2"/>
  <c r="Q209" i="2"/>
  <c r="Q77" i="2"/>
  <c r="Q204" i="2"/>
  <c r="Q194" i="2"/>
  <c r="Q38" i="2"/>
  <c r="Q212" i="2"/>
  <c r="Q16" i="2"/>
  <c r="Q85" i="2"/>
  <c r="Q86" i="2"/>
  <c r="Q208" i="2"/>
  <c r="Q6" i="2"/>
  <c r="Q184" i="2"/>
  <c r="Q73" i="2"/>
  <c r="Q122" i="2"/>
  <c r="Q138" i="2"/>
  <c r="Q143" i="2"/>
  <c r="Q98" i="2"/>
  <c r="Q22" i="2"/>
  <c r="Q105" i="2"/>
  <c r="Q211" i="2"/>
  <c r="Q140" i="2"/>
  <c r="Q168" i="2"/>
  <c r="Q59" i="2"/>
  <c r="Q63" i="2"/>
  <c r="Q181" i="2"/>
  <c r="Q97" i="2"/>
  <c r="Q99" i="2"/>
  <c r="Q90" i="2"/>
  <c r="Q141" i="2"/>
  <c r="Q191" i="2"/>
  <c r="Q195" i="2"/>
  <c r="Q84" i="2"/>
  <c r="Q180" i="2"/>
  <c r="Q124" i="2"/>
  <c r="Q78" i="2"/>
  <c r="Q100" i="2"/>
  <c r="Q156" i="2"/>
  <c r="Q102" i="2"/>
  <c r="Q30" i="2"/>
  <c r="Q121" i="2"/>
  <c r="Q75" i="2"/>
  <c r="Q51" i="2"/>
  <c r="Q49" i="2"/>
  <c r="Q175" i="2"/>
  <c r="Q144" i="2"/>
  <c r="Q183" i="2"/>
  <c r="Q64" i="2"/>
  <c r="Q9" i="2"/>
  <c r="Q45" i="2"/>
  <c r="Q188" i="2"/>
  <c r="Q46" i="2"/>
  <c r="Q89" i="2"/>
  <c r="Q88" i="2"/>
  <c r="Q80" i="2"/>
  <c r="Q41" i="2"/>
  <c r="Q93" i="2"/>
  <c r="Q26" i="2"/>
  <c r="Q17" i="2"/>
  <c r="Q119" i="2"/>
  <c r="Q169" i="2"/>
  <c r="Q70" i="2"/>
  <c r="AG51" i="2"/>
  <c r="AG150" i="2"/>
  <c r="AG90" i="2"/>
  <c r="AG180" i="2"/>
  <c r="AG124" i="2"/>
  <c r="AG100" i="2"/>
  <c r="AG64" i="2"/>
  <c r="AG119" i="2"/>
  <c r="AG43" i="2"/>
  <c r="AG103" i="2"/>
  <c r="AG8" i="2"/>
  <c r="AG72" i="2"/>
  <c r="AG167" i="2"/>
  <c r="AG34" i="2"/>
  <c r="AG77" i="2"/>
  <c r="AG115" i="2"/>
  <c r="AG201" i="2"/>
  <c r="AG61" i="2"/>
  <c r="AG148" i="2"/>
  <c r="AG12" i="2"/>
  <c r="AG200" i="2"/>
  <c r="AG93" i="2"/>
  <c r="AG116" i="2"/>
  <c r="AG172" i="2"/>
  <c r="AG40" i="2"/>
  <c r="AG184" i="2"/>
  <c r="AG39" i="2"/>
  <c r="AG91" i="2"/>
  <c r="AG73" i="2"/>
  <c r="AG166" i="2"/>
  <c r="AG29" i="2"/>
  <c r="AG188" i="2"/>
  <c r="AG59" i="2"/>
  <c r="AG11" i="2"/>
  <c r="AG206" i="2"/>
  <c r="AG152" i="2"/>
  <c r="AG83" i="2"/>
  <c r="AG203" i="2"/>
  <c r="AG196" i="2"/>
  <c r="AG95" i="2"/>
  <c r="AG9" i="2"/>
  <c r="AG162" i="2"/>
  <c r="AG89" i="2"/>
  <c r="AG165" i="2"/>
  <c r="AG199" i="2"/>
  <c r="AG135" i="2"/>
  <c r="AG65" i="2"/>
  <c r="AG79" i="2"/>
  <c r="AG24" i="2"/>
  <c r="AG163" i="2"/>
  <c r="AG123" i="2"/>
  <c r="AG104" i="2"/>
  <c r="AG23" i="2"/>
  <c r="AG25" i="2"/>
  <c r="AG47" i="2"/>
  <c r="AG181" i="2"/>
  <c r="AG177" i="2"/>
  <c r="AG126" i="2"/>
  <c r="AG58" i="2"/>
  <c r="AG17" i="2"/>
  <c r="AG32" i="2"/>
  <c r="AG212" i="2"/>
  <c r="AG186" i="2"/>
  <c r="AG35" i="2"/>
  <c r="AG85" i="2"/>
  <c r="AG27" i="2"/>
  <c r="AG178" i="2"/>
  <c r="AG81" i="2"/>
  <c r="AG131" i="2"/>
  <c r="AG107" i="2"/>
  <c r="AG117" i="2"/>
  <c r="AG69" i="2"/>
  <c r="AG136" i="2"/>
  <c r="AG18" i="2"/>
  <c r="AG67" i="2"/>
  <c r="AG202" i="2"/>
  <c r="AG133" i="2"/>
  <c r="AG185" i="2"/>
  <c r="AG191" i="2"/>
  <c r="AG19" i="2"/>
  <c r="AG87" i="2"/>
  <c r="AG195" i="2"/>
  <c r="AG209" i="2"/>
  <c r="AG37" i="2"/>
  <c r="AG84" i="2"/>
  <c r="AG205" i="2"/>
  <c r="AG207" i="2"/>
  <c r="AG204" i="2"/>
  <c r="AG54" i="2"/>
  <c r="AG179" i="2"/>
  <c r="AG53" i="2"/>
  <c r="AG156" i="2"/>
  <c r="AG16" i="2"/>
  <c r="AG92" i="2"/>
  <c r="AG30" i="2"/>
  <c r="AG121" i="2"/>
  <c r="AG86" i="2"/>
  <c r="AG208" i="2"/>
  <c r="AG130" i="2"/>
  <c r="AG176" i="2"/>
  <c r="AG49" i="2"/>
  <c r="AG6" i="2"/>
  <c r="AG175" i="2"/>
  <c r="AG144" i="2"/>
  <c r="AG122" i="2"/>
  <c r="AG192" i="2"/>
  <c r="AG14" i="2"/>
  <c r="AG118" i="2"/>
  <c r="AG62" i="2"/>
  <c r="AG48" i="2"/>
  <c r="AG66" i="2"/>
  <c r="AG134" i="2"/>
  <c r="AG56" i="2"/>
  <c r="AG76" i="2"/>
  <c r="AG99" i="2"/>
  <c r="AG169" i="2"/>
  <c r="AG125" i="2"/>
  <c r="AG46" i="2"/>
  <c r="AG127" i="2"/>
  <c r="AG110" i="2"/>
  <c r="AG68" i="2"/>
  <c r="AG147" i="2"/>
  <c r="AG160" i="2"/>
  <c r="AG146" i="2"/>
  <c r="AG194" i="2"/>
  <c r="AG108" i="2"/>
  <c r="AG97" i="2"/>
  <c r="AG13" i="2"/>
  <c r="AG171" i="2"/>
  <c r="AG174" i="2"/>
  <c r="AG7" i="2"/>
  <c r="AG120" i="2"/>
  <c r="AG155" i="2"/>
  <c r="AG132" i="2"/>
  <c r="AG101" i="2"/>
  <c r="AG111" i="2"/>
  <c r="AG190" i="2"/>
  <c r="AG15" i="2"/>
  <c r="AG129" i="2"/>
  <c r="AG139" i="2"/>
  <c r="AG183" i="2"/>
  <c r="AG78" i="2"/>
  <c r="AG153" i="2"/>
  <c r="AG82" i="2"/>
  <c r="AG145" i="2"/>
  <c r="AG63" i="2"/>
  <c r="AG94" i="2"/>
  <c r="AG21" i="2"/>
  <c r="AG109" i="2"/>
  <c r="AG102" i="2"/>
  <c r="AG193" i="2"/>
  <c r="AG60" i="2"/>
  <c r="AG31" i="2"/>
  <c r="AG189" i="2"/>
  <c r="AG154" i="2"/>
  <c r="AG141" i="2"/>
  <c r="AG38" i="2"/>
  <c r="AG187" i="2"/>
  <c r="AG10" i="2"/>
  <c r="AG50" i="2"/>
  <c r="AG159" i="2"/>
  <c r="AG96" i="2"/>
  <c r="AG80" i="2"/>
  <c r="AG112" i="2"/>
  <c r="AG182" i="2"/>
  <c r="AG33" i="2"/>
  <c r="AG52" i="2"/>
  <c r="AG41" i="2"/>
  <c r="AG57" i="2"/>
  <c r="AG20" i="2"/>
  <c r="AG71" i="2"/>
  <c r="AG88" i="2"/>
  <c r="AG173" i="2"/>
  <c r="AG44" i="2"/>
  <c r="AG128" i="2"/>
  <c r="AG149" i="2"/>
  <c r="AG42" i="2"/>
  <c r="AG106" i="2"/>
  <c r="AG114" i="2"/>
  <c r="AG161" i="2"/>
  <c r="AG55" i="2"/>
  <c r="AG158" i="2"/>
  <c r="AG113" i="2"/>
  <c r="AG151" i="2"/>
  <c r="AG170" i="2"/>
  <c r="AG98" i="2"/>
  <c r="AG22" i="2"/>
  <c r="AG143" i="2"/>
  <c r="AG140" i="2"/>
  <c r="AG168" i="2"/>
  <c r="AG211" i="2"/>
  <c r="AG198" i="2"/>
  <c r="AG138" i="2"/>
  <c r="AG26" i="2"/>
  <c r="AG74" i="2"/>
  <c r="AG197" i="2"/>
  <c r="AG142" i="2"/>
  <c r="AG45" i="2"/>
  <c r="AG70" i="2"/>
  <c r="AG164" i="2"/>
  <c r="AG210" i="2"/>
  <c r="AG157" i="2"/>
  <c r="AG36" i="2"/>
  <c r="AG28" i="2"/>
  <c r="AG105" i="2"/>
  <c r="T8" i="6" l="1"/>
  <c r="T46" i="6"/>
  <c r="AC46" i="6" s="1"/>
  <c r="T48" i="6"/>
  <c r="AC48" i="6" s="1"/>
  <c r="T14" i="6"/>
  <c r="T33" i="6"/>
  <c r="AC33" i="6" s="1"/>
  <c r="T22" i="6"/>
  <c r="T42" i="6"/>
  <c r="AC42" i="6" s="1"/>
  <c r="T11" i="6"/>
  <c r="T10" i="6"/>
  <c r="T41" i="6"/>
  <c r="AC41" i="6" s="1"/>
  <c r="T49" i="6"/>
  <c r="AC49" i="6" s="1"/>
  <c r="T16" i="6"/>
  <c r="AC16" i="6" s="1"/>
  <c r="T51" i="6"/>
  <c r="AC51" i="6" s="1"/>
  <c r="T13" i="6"/>
  <c r="G48" i="6"/>
  <c r="G52" i="6"/>
  <c r="H40" i="6"/>
  <c r="Q40" i="6" s="1"/>
  <c r="H39" i="6"/>
  <c r="Q39" i="6" s="1"/>
  <c r="H45" i="6"/>
  <c r="Q45" i="6" s="1"/>
  <c r="H30" i="6"/>
  <c r="Q30" i="6" s="1"/>
  <c r="H36" i="6"/>
  <c r="Q36" i="6" s="1"/>
  <c r="H51" i="6"/>
  <c r="Q51" i="6" s="1"/>
  <c r="H50" i="6"/>
  <c r="Q50" i="6" s="1"/>
  <c r="H42" i="6"/>
  <c r="Q42" i="6" s="1"/>
  <c r="H38" i="6"/>
  <c r="Q38" i="6" s="1"/>
  <c r="G45" i="6"/>
  <c r="G49" i="6"/>
  <c r="G42" i="6"/>
  <c r="G46" i="6"/>
  <c r="G43" i="6"/>
  <c r="G47" i="6"/>
  <c r="G41" i="6"/>
  <c r="G50" i="6"/>
  <c r="G51" i="6"/>
  <c r="G44" i="6"/>
  <c r="G38" i="6"/>
  <c r="G39" i="6"/>
  <c r="G32" i="6"/>
  <c r="G35" i="6"/>
  <c r="G29" i="6"/>
  <c r="G31" i="6"/>
  <c r="G33" i="6"/>
  <c r="G37" i="6"/>
  <c r="G40" i="6"/>
  <c r="G36" i="6"/>
  <c r="G34" i="6"/>
  <c r="G30" i="6"/>
  <c r="AI6" i="2"/>
  <c r="AF145" i="2"/>
  <c r="AF23" i="2"/>
  <c r="AF142" i="2"/>
  <c r="AF160" i="2"/>
  <c r="AF146" i="2"/>
  <c r="AF164" i="2"/>
  <c r="AF171" i="2"/>
  <c r="AF151" i="2"/>
  <c r="AF59" i="2"/>
  <c r="AF47" i="2"/>
  <c r="AF108" i="2"/>
  <c r="AF67" i="2"/>
  <c r="AF62" i="2"/>
  <c r="AF33" i="2"/>
  <c r="AF81" i="2"/>
  <c r="AF123" i="2"/>
  <c r="AF127" i="2"/>
  <c r="AF79" i="2"/>
  <c r="AF37" i="2"/>
  <c r="AF78" i="2"/>
  <c r="AF83" i="2"/>
  <c r="AF170" i="2"/>
  <c r="AF148" i="2"/>
  <c r="AF43" i="2"/>
  <c r="AF27" i="2"/>
  <c r="AF75" i="2"/>
  <c r="AF16" i="2"/>
  <c r="AF163" i="2"/>
  <c r="AF175" i="2"/>
  <c r="AF98" i="2"/>
  <c r="AF6" i="2"/>
  <c r="AF45" i="2"/>
  <c r="AF119" i="2"/>
  <c r="AF9" i="2"/>
  <c r="AF42" i="2"/>
  <c r="AC23" i="6"/>
  <c r="AF48" i="2"/>
  <c r="AF111" i="2"/>
  <c r="AF137" i="2"/>
  <c r="AF169" i="2"/>
  <c r="AF38" i="2"/>
  <c r="AF12" i="2"/>
  <c r="AF21" i="2"/>
  <c r="AF55" i="2"/>
  <c r="AF65" i="2"/>
  <c r="AF86" i="2"/>
  <c r="AF7" i="2"/>
  <c r="AF144" i="2"/>
  <c r="AF56" i="2"/>
  <c r="AF77" i="2"/>
  <c r="AF132" i="2"/>
  <c r="AF154" i="2"/>
  <c r="AF44" i="2"/>
  <c r="AF157" i="2"/>
  <c r="AF128" i="2"/>
  <c r="AF107" i="2"/>
  <c r="AF66" i="2"/>
  <c r="AF15" i="2"/>
  <c r="AC12" i="6"/>
  <c r="AF114" i="2"/>
  <c r="AF120" i="2"/>
  <c r="AF118" i="2"/>
  <c r="AC13" i="6"/>
  <c r="AF134" i="2"/>
  <c r="AF95" i="2"/>
  <c r="AF68" i="2"/>
  <c r="AF165" i="2"/>
  <c r="AF112" i="2"/>
  <c r="AF150" i="2"/>
  <c r="AF82" i="2"/>
  <c r="AF53" i="2"/>
  <c r="AF63" i="2"/>
  <c r="AF34" i="2"/>
  <c r="AF103" i="2"/>
  <c r="AF152" i="2"/>
  <c r="AF104" i="2"/>
  <c r="AF99" i="2"/>
  <c r="AF39" i="2"/>
  <c r="AF50" i="2"/>
  <c r="AF46" i="2"/>
  <c r="AF25" i="2"/>
  <c r="AF73" i="2"/>
  <c r="AF110" i="2"/>
  <c r="AF54" i="2"/>
  <c r="AF153" i="2"/>
  <c r="AF8" i="2"/>
  <c r="AF115" i="2"/>
  <c r="AF125" i="2"/>
  <c r="AF97" i="2"/>
  <c r="AF28" i="2"/>
  <c r="AF138" i="2"/>
  <c r="AF36" i="2"/>
  <c r="AF91" i="2"/>
  <c r="AF5" i="2"/>
  <c r="AF166" i="2"/>
  <c r="AC9" i="6"/>
  <c r="AF40" i="2"/>
  <c r="AC22" i="6"/>
  <c r="AF41" i="2"/>
  <c r="AF26" i="2"/>
  <c r="AF139" i="2"/>
  <c r="AF20" i="2"/>
  <c r="AF147" i="2"/>
  <c r="AF162" i="2"/>
  <c r="AF64" i="2"/>
  <c r="AF11" i="2"/>
  <c r="AF93" i="2"/>
  <c r="AF70" i="2"/>
  <c r="AF32" i="2"/>
  <c r="AF172" i="2"/>
  <c r="AF13" i="2"/>
  <c r="AF84" i="2"/>
  <c r="AF10" i="2"/>
  <c r="AF14" i="2"/>
  <c r="AF141" i="2"/>
  <c r="AF22" i="2"/>
  <c r="AF167" i="2"/>
  <c r="AF17" i="2"/>
  <c r="AF31" i="2"/>
  <c r="AC27" i="6"/>
  <c r="AF30" i="2"/>
  <c r="AF101" i="2"/>
  <c r="AF113" i="2"/>
  <c r="AF89" i="2"/>
  <c r="AF149" i="2"/>
  <c r="AC18" i="6"/>
  <c r="AF60" i="2"/>
  <c r="AF121" i="2"/>
  <c r="AF143" i="2"/>
  <c r="AF18" i="2"/>
  <c r="AF158" i="2"/>
  <c r="AF61" i="2"/>
  <c r="AF133" i="2"/>
  <c r="AF58" i="2"/>
  <c r="AF80" i="2"/>
  <c r="AF76" i="2"/>
  <c r="AF94" i="2"/>
  <c r="AF156" i="2"/>
  <c r="AF92" i="2"/>
  <c r="AF106" i="2"/>
  <c r="AF74" i="2"/>
  <c r="AF57" i="2"/>
  <c r="AF85" i="2"/>
  <c r="AF51" i="2"/>
  <c r="AF116" i="2"/>
  <c r="AF135" i="2"/>
  <c r="AF174" i="2"/>
  <c r="AF129" i="2"/>
  <c r="AC24" i="6"/>
  <c r="AF24" i="2"/>
  <c r="AF88" i="2"/>
  <c r="AF161" i="2"/>
  <c r="AF122" i="2"/>
  <c r="AF124" i="2"/>
  <c r="AF49" i="2"/>
  <c r="AF140" i="2"/>
  <c r="AF90" i="2"/>
  <c r="AF87" i="2"/>
  <c r="AF105" i="2"/>
  <c r="AF159" i="2"/>
  <c r="AF126" i="2"/>
  <c r="AF72" i="2"/>
  <c r="AF130" i="2"/>
  <c r="AF100" i="2"/>
  <c r="AF168" i="2"/>
  <c r="AF96" i="2"/>
  <c r="AF29" i="2"/>
  <c r="AF109" i="2"/>
  <c r="AF35" i="2"/>
  <c r="AF136" i="2"/>
  <c r="AF52" i="2"/>
  <c r="AF69" i="2"/>
  <c r="AF155" i="2"/>
  <c r="AF102" i="2"/>
  <c r="AF71" i="2"/>
  <c r="AF131" i="2"/>
  <c r="AF19" i="2"/>
  <c r="AF117" i="2"/>
  <c r="AF173" i="2"/>
  <c r="R73" i="2"/>
  <c r="R57" i="2"/>
  <c r="R70" i="2"/>
  <c r="R99" i="2"/>
  <c r="R131" i="2"/>
  <c r="R138" i="2"/>
  <c r="R149" i="2"/>
  <c r="R117" i="2"/>
  <c r="R106" i="2"/>
  <c r="R6" i="2"/>
  <c r="R68" i="2"/>
  <c r="R14" i="2"/>
  <c r="R102" i="2"/>
  <c r="R54" i="2"/>
  <c r="R108" i="2"/>
  <c r="R91" i="2"/>
  <c r="R161" i="2"/>
  <c r="R100" i="2"/>
  <c r="R166" i="2"/>
  <c r="R21" i="2"/>
  <c r="R29" i="2"/>
  <c r="R134" i="2"/>
  <c r="R175" i="2"/>
  <c r="R160" i="2"/>
  <c r="R11" i="2"/>
  <c r="R85" i="2"/>
  <c r="R7" i="2"/>
  <c r="R146" i="2"/>
  <c r="R5" i="2"/>
  <c r="R16" i="2"/>
  <c r="R137" i="2"/>
  <c r="R129" i="2"/>
  <c r="R94" i="2"/>
  <c r="R71" i="2"/>
  <c r="R37" i="2"/>
  <c r="R95" i="2"/>
  <c r="R78" i="2"/>
  <c r="R83" i="2"/>
  <c r="R36" i="2"/>
  <c r="R32" i="2"/>
  <c r="R47" i="2"/>
  <c r="R92" i="2"/>
  <c r="R86" i="2"/>
  <c r="R103" i="2"/>
  <c r="R135" i="2"/>
  <c r="R123" i="2"/>
  <c r="R61" i="2"/>
  <c r="R8" i="2"/>
  <c r="R164" i="2"/>
  <c r="R93" i="2"/>
  <c r="R81" i="2"/>
  <c r="H15" i="6"/>
  <c r="Q15" i="6" s="1"/>
  <c r="R79" i="2"/>
  <c r="R34" i="2"/>
  <c r="R66" i="2"/>
  <c r="R96" i="2"/>
  <c r="R58" i="2"/>
  <c r="R27" i="2"/>
  <c r="R124" i="2"/>
  <c r="R109" i="2"/>
  <c r="R74" i="2"/>
  <c r="R33" i="2"/>
  <c r="R127" i="2"/>
  <c r="R59" i="2"/>
  <c r="R26" i="2"/>
  <c r="R30" i="2"/>
  <c r="R110" i="2"/>
  <c r="R98" i="2"/>
  <c r="R84" i="2"/>
  <c r="R128" i="2"/>
  <c r="R142" i="2"/>
  <c r="H24" i="6"/>
  <c r="Q24" i="6" s="1"/>
  <c r="R24" i="2"/>
  <c r="R120" i="2"/>
  <c r="R115" i="2"/>
  <c r="R148" i="2"/>
  <c r="R69" i="2"/>
  <c r="R90" i="2"/>
  <c r="R125" i="2"/>
  <c r="R121" i="2"/>
  <c r="R116" i="2"/>
  <c r="R97" i="2"/>
  <c r="R158" i="2"/>
  <c r="R39" i="2"/>
  <c r="R154" i="2"/>
  <c r="R122" i="2"/>
  <c r="R23" i="2"/>
  <c r="R101" i="2"/>
  <c r="R104" i="2"/>
  <c r="R43" i="2"/>
  <c r="R77" i="2"/>
  <c r="R143" i="2"/>
  <c r="R156" i="2"/>
  <c r="R139" i="2"/>
  <c r="R44" i="2"/>
  <c r="R113" i="2"/>
  <c r="R67" i="2"/>
  <c r="R9" i="2"/>
  <c r="R151" i="2"/>
  <c r="R82" i="2"/>
  <c r="R144" i="2"/>
  <c r="R76" i="2"/>
  <c r="R87" i="2"/>
  <c r="R56" i="2"/>
  <c r="R173" i="2"/>
  <c r="R152" i="2"/>
  <c r="R89" i="2"/>
  <c r="R45" i="2"/>
  <c r="R41" i="2"/>
  <c r="R147" i="2"/>
  <c r="R40" i="2"/>
  <c r="R168" i="2"/>
  <c r="R12" i="2"/>
  <c r="R51" i="2"/>
  <c r="R169" i="2"/>
  <c r="R49" i="2"/>
  <c r="R126" i="2"/>
  <c r="R155" i="2"/>
  <c r="R53" i="2"/>
  <c r="R136" i="2"/>
  <c r="R111" i="2"/>
  <c r="R25" i="2"/>
  <c r="R19" i="2"/>
  <c r="H17" i="6"/>
  <c r="Q17" i="6" s="1"/>
  <c r="R62" i="2"/>
  <c r="R31" i="2"/>
  <c r="R114" i="2"/>
  <c r="R163" i="2"/>
  <c r="R130" i="2"/>
  <c r="R167" i="2"/>
  <c r="R119" i="2"/>
  <c r="R105" i="2"/>
  <c r="R112" i="2"/>
  <c r="R133" i="2"/>
  <c r="R46" i="2"/>
  <c r="R157" i="2"/>
  <c r="R170" i="2"/>
  <c r="R72" i="2"/>
  <c r="R22" i="2"/>
  <c r="H6" i="6"/>
  <c r="Q6" i="6" s="1"/>
  <c r="R64" i="2"/>
  <c r="R35" i="2"/>
  <c r="R145" i="2"/>
  <c r="R174" i="2"/>
  <c r="R107" i="2"/>
  <c r="R10" i="2"/>
  <c r="R50" i="2"/>
  <c r="R38" i="2"/>
  <c r="R153" i="2"/>
  <c r="R172" i="2"/>
  <c r="R28" i="2"/>
  <c r="R55" i="2"/>
  <c r="R150" i="2"/>
  <c r="R52" i="2"/>
  <c r="R42" i="2"/>
  <c r="R162" i="2"/>
  <c r="R132" i="2"/>
  <c r="R171" i="2"/>
  <c r="H18" i="6"/>
  <c r="Q18" i="6" s="1"/>
  <c r="R60" i="2"/>
  <c r="R17" i="2"/>
  <c r="R88" i="2"/>
  <c r="R75" i="2"/>
  <c r="R65" i="2"/>
  <c r="R15" i="2"/>
  <c r="R13" i="2"/>
  <c r="R80" i="2"/>
  <c r="R63" i="2"/>
  <c r="R141" i="2"/>
  <c r="R165" i="2"/>
  <c r="R20" i="2"/>
  <c r="R159" i="2"/>
  <c r="R118" i="2"/>
  <c r="R18" i="2"/>
  <c r="R48" i="2"/>
  <c r="R140" i="2"/>
  <c r="AH38" i="2"/>
  <c r="AH105" i="2"/>
  <c r="AH138" i="2"/>
  <c r="AH145" i="2"/>
  <c r="AH55" i="2"/>
  <c r="AH57" i="2"/>
  <c r="AH86" i="2"/>
  <c r="AH40" i="2"/>
  <c r="AI477" i="2"/>
  <c r="AH477" i="2"/>
  <c r="AI349" i="2"/>
  <c r="AH349" i="2"/>
  <c r="AI250" i="2"/>
  <c r="AH250" i="2"/>
  <c r="AH41" i="2"/>
  <c r="AH140" i="2"/>
  <c r="AH170" i="2"/>
  <c r="AI190" i="2"/>
  <c r="AH190" i="2"/>
  <c r="AH74" i="2"/>
  <c r="AH71" i="2"/>
  <c r="AH10" i="2"/>
  <c r="AH101" i="2"/>
  <c r="AH66" i="2"/>
  <c r="AH67" i="2"/>
  <c r="AH123" i="2"/>
  <c r="AI196" i="2"/>
  <c r="AH196" i="2"/>
  <c r="AH39" i="2"/>
  <c r="AH26" i="2"/>
  <c r="AH158" i="2"/>
  <c r="AH20" i="2"/>
  <c r="AI187" i="2"/>
  <c r="AH187" i="2"/>
  <c r="AH63" i="2"/>
  <c r="AH132" i="2"/>
  <c r="AH147" i="2"/>
  <c r="AH48" i="2"/>
  <c r="AI208" i="2"/>
  <c r="AH208" i="2"/>
  <c r="AI205" i="2"/>
  <c r="AH205" i="2"/>
  <c r="AH18" i="2"/>
  <c r="AH137" i="2"/>
  <c r="AI212" i="2"/>
  <c r="AH212" i="2"/>
  <c r="AH163" i="2"/>
  <c r="AI203" i="2"/>
  <c r="AH203" i="2"/>
  <c r="AI184" i="2"/>
  <c r="AH184" i="2"/>
  <c r="AH34" i="2"/>
  <c r="AH90" i="2"/>
  <c r="AI490" i="2"/>
  <c r="AH490" i="2"/>
  <c r="AI478" i="2"/>
  <c r="AH478" i="2"/>
  <c r="AI466" i="2"/>
  <c r="AH466" i="2"/>
  <c r="AI454" i="2"/>
  <c r="AH454" i="2"/>
  <c r="AI442" i="2"/>
  <c r="AH442" i="2"/>
  <c r="AI430" i="2"/>
  <c r="AH430" i="2"/>
  <c r="AI418" i="2"/>
  <c r="AH418" i="2"/>
  <c r="AI406" i="2"/>
  <c r="AH406" i="2"/>
  <c r="AI394" i="2"/>
  <c r="AH394" i="2"/>
  <c r="AI382" i="2"/>
  <c r="AH382" i="2"/>
  <c r="AI370" i="2"/>
  <c r="AH370" i="2"/>
  <c r="AI358" i="2"/>
  <c r="AH358" i="2"/>
  <c r="AI350" i="2"/>
  <c r="AH350" i="2"/>
  <c r="AI338" i="2"/>
  <c r="AH338" i="2"/>
  <c r="AI326" i="2"/>
  <c r="AH326" i="2"/>
  <c r="AI314" i="2"/>
  <c r="AH314" i="2"/>
  <c r="AI217" i="2"/>
  <c r="AH217" i="2"/>
  <c r="AI224" i="2"/>
  <c r="AH224" i="2"/>
  <c r="AI244" i="2"/>
  <c r="AH244" i="2"/>
  <c r="AI290" i="2"/>
  <c r="AH290" i="2"/>
  <c r="AI278" i="2"/>
  <c r="AH278" i="2"/>
  <c r="AI270" i="2"/>
  <c r="AH270" i="2"/>
  <c r="AI260" i="2"/>
  <c r="AH260" i="2"/>
  <c r="AI251" i="2"/>
  <c r="AH251" i="2"/>
  <c r="AI441" i="2"/>
  <c r="AH441" i="2"/>
  <c r="AI325" i="2"/>
  <c r="AH325" i="2"/>
  <c r="AI216" i="2"/>
  <c r="AH216" i="2"/>
  <c r="AH37" i="2"/>
  <c r="AH152" i="2"/>
  <c r="AH51" i="2"/>
  <c r="AI500" i="2"/>
  <c r="AH500" i="2"/>
  <c r="AI488" i="2"/>
  <c r="AH488" i="2"/>
  <c r="AI476" i="2"/>
  <c r="AH476" i="2"/>
  <c r="AI464" i="2"/>
  <c r="AH464" i="2"/>
  <c r="AI452" i="2"/>
  <c r="AH452" i="2"/>
  <c r="AI440" i="2"/>
  <c r="AH440" i="2"/>
  <c r="AI428" i="2"/>
  <c r="AH428" i="2"/>
  <c r="AI416" i="2"/>
  <c r="AH416" i="2"/>
  <c r="AI404" i="2"/>
  <c r="AH404" i="2"/>
  <c r="AI392" i="2"/>
  <c r="AH392" i="2"/>
  <c r="AI380" i="2"/>
  <c r="AH380" i="2"/>
  <c r="AI368" i="2"/>
  <c r="AH368" i="2"/>
  <c r="AI236" i="2"/>
  <c r="AH236" i="2"/>
  <c r="AI348" i="2"/>
  <c r="AH348" i="2"/>
  <c r="AI336" i="2"/>
  <c r="AH336" i="2"/>
  <c r="AI324" i="2"/>
  <c r="AH324" i="2"/>
  <c r="AI312" i="2"/>
  <c r="AH312" i="2"/>
  <c r="AI237" i="2"/>
  <c r="AH237" i="2"/>
  <c r="AI241" i="2"/>
  <c r="AH241" i="2"/>
  <c r="AI219" i="2"/>
  <c r="AH219" i="2"/>
  <c r="AI288" i="2"/>
  <c r="AH288" i="2"/>
  <c r="AI276" i="2"/>
  <c r="AH276" i="2"/>
  <c r="AI231" i="2"/>
  <c r="AH231" i="2"/>
  <c r="AI215" i="2"/>
  <c r="AH215" i="2"/>
  <c r="AH32" i="2"/>
  <c r="AH5" i="2"/>
  <c r="AI417" i="2"/>
  <c r="AH417" i="2"/>
  <c r="AI232" i="2"/>
  <c r="AH232" i="2"/>
  <c r="AH28" i="2"/>
  <c r="AH121" i="2"/>
  <c r="AH17" i="2"/>
  <c r="AH172" i="2"/>
  <c r="AH36" i="2"/>
  <c r="AH52" i="2"/>
  <c r="AH153" i="2"/>
  <c r="AH127" i="2"/>
  <c r="AH30" i="2"/>
  <c r="AH117" i="2"/>
  <c r="AH65" i="2"/>
  <c r="AH116" i="2"/>
  <c r="AH8" i="2"/>
  <c r="AI499" i="2"/>
  <c r="AH499" i="2"/>
  <c r="AI487" i="2"/>
  <c r="AH487" i="2"/>
  <c r="AI475" i="2"/>
  <c r="AH475" i="2"/>
  <c r="AI463" i="2"/>
  <c r="AH463" i="2"/>
  <c r="AI451" i="2"/>
  <c r="AH451" i="2"/>
  <c r="AI439" i="2"/>
  <c r="AH439" i="2"/>
  <c r="AI427" i="2"/>
  <c r="AH427" i="2"/>
  <c r="AI415" i="2"/>
  <c r="AH415" i="2"/>
  <c r="AI403" i="2"/>
  <c r="AH403" i="2"/>
  <c r="AI391" i="2"/>
  <c r="AH391" i="2"/>
  <c r="AI379" i="2"/>
  <c r="AH379" i="2"/>
  <c r="AI367" i="2"/>
  <c r="AH367" i="2"/>
  <c r="AI356" i="2"/>
  <c r="AH356" i="2"/>
  <c r="AI347" i="2"/>
  <c r="AH347" i="2"/>
  <c r="AI335" i="2"/>
  <c r="AH335" i="2"/>
  <c r="AI323" i="2"/>
  <c r="AH323" i="2"/>
  <c r="AI311" i="2"/>
  <c r="AH311" i="2"/>
  <c r="AI303" i="2"/>
  <c r="AH303" i="2"/>
  <c r="AI234" i="2"/>
  <c r="AH234" i="2"/>
  <c r="AI227" i="2"/>
  <c r="AH227" i="2"/>
  <c r="AI287" i="2"/>
  <c r="AH287" i="2"/>
  <c r="AI275" i="2"/>
  <c r="AH275" i="2"/>
  <c r="AI269" i="2"/>
  <c r="AH269" i="2"/>
  <c r="AI213" i="2"/>
  <c r="AH213" i="2"/>
  <c r="AH155" i="2"/>
  <c r="AH83" i="2"/>
  <c r="AI405" i="2"/>
  <c r="AH405" i="2"/>
  <c r="AI313" i="2"/>
  <c r="AH313" i="2"/>
  <c r="AH82" i="2"/>
  <c r="AH69" i="2"/>
  <c r="AH79" i="2"/>
  <c r="AH72" i="2"/>
  <c r="AI211" i="2"/>
  <c r="AH211" i="2"/>
  <c r="AH114" i="2"/>
  <c r="AH154" i="2"/>
  <c r="AH7" i="2"/>
  <c r="AH14" i="2"/>
  <c r="AI209" i="2"/>
  <c r="AH209" i="2"/>
  <c r="AH58" i="2"/>
  <c r="AI206" i="2"/>
  <c r="AH206" i="2"/>
  <c r="AH157" i="2"/>
  <c r="AH168" i="2"/>
  <c r="AH106" i="2"/>
  <c r="AH33" i="2"/>
  <c r="AI189" i="2"/>
  <c r="AH189" i="2"/>
  <c r="AH78" i="2"/>
  <c r="AH174" i="2"/>
  <c r="AH46" i="2"/>
  <c r="AI192" i="2"/>
  <c r="AH192" i="2"/>
  <c r="AH92" i="2"/>
  <c r="AI195" i="2"/>
  <c r="AH195" i="2"/>
  <c r="AH107" i="2"/>
  <c r="AH126" i="2"/>
  <c r="AH135" i="2"/>
  <c r="AH11" i="2"/>
  <c r="AH93" i="2"/>
  <c r="AH103" i="2"/>
  <c r="AI498" i="2"/>
  <c r="AH498" i="2"/>
  <c r="AI486" i="2"/>
  <c r="AH486" i="2"/>
  <c r="AI474" i="2"/>
  <c r="AH474" i="2"/>
  <c r="AI462" i="2"/>
  <c r="AH462" i="2"/>
  <c r="AI450" i="2"/>
  <c r="AH450" i="2"/>
  <c r="AI438" i="2"/>
  <c r="AH438" i="2"/>
  <c r="AI426" i="2"/>
  <c r="AH426" i="2"/>
  <c r="AI414" i="2"/>
  <c r="AH414" i="2"/>
  <c r="AI402" i="2"/>
  <c r="AH402" i="2"/>
  <c r="AI390" i="2"/>
  <c r="AH390" i="2"/>
  <c r="AI378" i="2"/>
  <c r="AH378" i="2"/>
  <c r="AI366" i="2"/>
  <c r="AH366" i="2"/>
  <c r="AI355" i="2"/>
  <c r="AH355" i="2"/>
  <c r="AI346" i="2"/>
  <c r="AH346" i="2"/>
  <c r="AI334" i="2"/>
  <c r="AH334" i="2"/>
  <c r="AI322" i="2"/>
  <c r="AH322" i="2"/>
  <c r="AI310" i="2"/>
  <c r="AH310" i="2"/>
  <c r="AI302" i="2"/>
  <c r="AH302" i="2"/>
  <c r="AI248" i="2"/>
  <c r="AH248" i="2"/>
  <c r="AI233" i="2"/>
  <c r="AH233" i="2"/>
  <c r="AI286" i="2"/>
  <c r="AH286" i="2"/>
  <c r="AI274" i="2"/>
  <c r="AH274" i="2"/>
  <c r="AI268" i="2"/>
  <c r="AH268" i="2"/>
  <c r="AI214" i="2"/>
  <c r="AH214" i="2"/>
  <c r="AH62" i="2"/>
  <c r="AI429" i="2"/>
  <c r="AH429" i="2"/>
  <c r="AH141" i="2"/>
  <c r="AI210" i="2"/>
  <c r="AH210" i="2"/>
  <c r="AH16" i="2"/>
  <c r="AH59" i="2"/>
  <c r="AI200" i="2"/>
  <c r="AH200" i="2"/>
  <c r="AI497" i="2"/>
  <c r="AH497" i="2"/>
  <c r="AI485" i="2"/>
  <c r="AH485" i="2"/>
  <c r="AI473" i="2"/>
  <c r="AH473" i="2"/>
  <c r="AI461" i="2"/>
  <c r="AH461" i="2"/>
  <c r="AI449" i="2"/>
  <c r="AH449" i="2"/>
  <c r="AI437" i="2"/>
  <c r="AH437" i="2"/>
  <c r="AI425" i="2"/>
  <c r="AH425" i="2"/>
  <c r="AI413" i="2"/>
  <c r="AH413" i="2"/>
  <c r="AI401" i="2"/>
  <c r="AH401" i="2"/>
  <c r="AI389" i="2"/>
  <c r="AH389" i="2"/>
  <c r="AI377" i="2"/>
  <c r="AH377" i="2"/>
  <c r="AI365" i="2"/>
  <c r="AH365" i="2"/>
  <c r="AI354" i="2"/>
  <c r="AH354" i="2"/>
  <c r="AI345" i="2"/>
  <c r="AH345" i="2"/>
  <c r="AI333" i="2"/>
  <c r="AH333" i="2"/>
  <c r="AI321" i="2"/>
  <c r="AH321" i="2"/>
  <c r="AI309" i="2"/>
  <c r="AH309" i="2"/>
  <c r="AI301" i="2"/>
  <c r="AH301" i="2"/>
  <c r="AI225" i="2"/>
  <c r="AH225" i="2"/>
  <c r="AI249" i="2"/>
  <c r="AH249" i="2"/>
  <c r="AI285" i="2"/>
  <c r="AH285" i="2"/>
  <c r="AI223" i="2"/>
  <c r="AH223" i="2"/>
  <c r="AI267" i="2"/>
  <c r="AH267" i="2"/>
  <c r="AI258" i="2"/>
  <c r="AH258" i="2"/>
  <c r="AH24" i="2"/>
  <c r="AI489" i="2"/>
  <c r="AH489" i="2"/>
  <c r="AH161" i="2"/>
  <c r="AH31" i="2"/>
  <c r="AH122" i="2"/>
  <c r="AH131" i="2"/>
  <c r="AI199" i="2"/>
  <c r="AH199" i="2"/>
  <c r="AH143" i="2"/>
  <c r="AH60" i="2"/>
  <c r="AH13" i="2"/>
  <c r="AH144" i="2"/>
  <c r="AH81" i="2"/>
  <c r="AH12" i="2"/>
  <c r="AI496" i="2"/>
  <c r="AH496" i="2"/>
  <c r="AI484" i="2"/>
  <c r="AH484" i="2"/>
  <c r="AI472" i="2"/>
  <c r="AH472" i="2"/>
  <c r="AI460" i="2"/>
  <c r="AH460" i="2"/>
  <c r="AI448" i="2"/>
  <c r="AH448" i="2"/>
  <c r="AI436" i="2"/>
  <c r="AH436" i="2"/>
  <c r="AI424" i="2"/>
  <c r="AH424" i="2"/>
  <c r="AI412" i="2"/>
  <c r="AH412" i="2"/>
  <c r="AI400" i="2"/>
  <c r="AH400" i="2"/>
  <c r="AI388" i="2"/>
  <c r="AH388" i="2"/>
  <c r="AI376" i="2"/>
  <c r="AH376" i="2"/>
  <c r="AI364" i="2"/>
  <c r="AH364" i="2"/>
  <c r="AI353" i="2"/>
  <c r="AH353" i="2"/>
  <c r="AI344" i="2"/>
  <c r="AH344" i="2"/>
  <c r="AI332" i="2"/>
  <c r="AH332" i="2"/>
  <c r="AI320" i="2"/>
  <c r="AH320" i="2"/>
  <c r="AI308" i="2"/>
  <c r="AH308" i="2"/>
  <c r="AI300" i="2"/>
  <c r="AH300" i="2"/>
  <c r="AI218" i="2"/>
  <c r="AH218" i="2"/>
  <c r="AI221" i="2"/>
  <c r="AH221" i="2"/>
  <c r="AI284" i="2"/>
  <c r="AH284" i="2"/>
  <c r="AI273" i="2"/>
  <c r="AH273" i="2"/>
  <c r="AI266" i="2"/>
  <c r="AH266" i="2"/>
  <c r="AI257" i="2"/>
  <c r="AH257" i="2"/>
  <c r="AI453" i="2"/>
  <c r="AH453" i="2"/>
  <c r="AI337" i="2"/>
  <c r="AH337" i="2"/>
  <c r="AI277" i="2"/>
  <c r="AH277" i="2"/>
  <c r="AI198" i="2"/>
  <c r="AH198" i="2"/>
  <c r="AH42" i="2"/>
  <c r="AH125" i="2"/>
  <c r="AH87" i="2"/>
  <c r="AI177" i="2"/>
  <c r="AH177" i="2"/>
  <c r="AH43" i="2"/>
  <c r="AH164" i="2"/>
  <c r="AH149" i="2"/>
  <c r="AH112" i="2"/>
  <c r="AH139" i="2"/>
  <c r="AH169" i="2"/>
  <c r="AH156" i="2"/>
  <c r="AH19" i="2"/>
  <c r="AI181" i="2"/>
  <c r="AH181" i="2"/>
  <c r="AH165" i="2"/>
  <c r="AI188" i="2"/>
  <c r="AH188" i="2"/>
  <c r="AH119" i="2"/>
  <c r="AH70" i="2"/>
  <c r="AH22" i="2"/>
  <c r="AH128" i="2"/>
  <c r="AH80" i="2"/>
  <c r="AI193" i="2"/>
  <c r="AH193" i="2"/>
  <c r="AH129" i="2"/>
  <c r="AH97" i="2"/>
  <c r="AH99" i="2"/>
  <c r="AH175" i="2"/>
  <c r="AH53" i="2"/>
  <c r="AI191" i="2"/>
  <c r="AH191" i="2"/>
  <c r="AI178" i="2"/>
  <c r="AH178" i="2"/>
  <c r="AH47" i="2"/>
  <c r="AH89" i="2"/>
  <c r="AH29" i="2"/>
  <c r="AH148" i="2"/>
  <c r="AH64" i="2"/>
  <c r="AI495" i="2"/>
  <c r="AH495" i="2"/>
  <c r="AI483" i="2"/>
  <c r="AH483" i="2"/>
  <c r="AI471" i="2"/>
  <c r="AH471" i="2"/>
  <c r="AI459" i="2"/>
  <c r="AH459" i="2"/>
  <c r="AI447" i="2"/>
  <c r="AH447" i="2"/>
  <c r="AI435" i="2"/>
  <c r="AH435" i="2"/>
  <c r="AI423" i="2"/>
  <c r="AH423" i="2"/>
  <c r="AI411" i="2"/>
  <c r="AH411" i="2"/>
  <c r="AI399" i="2"/>
  <c r="AH399" i="2"/>
  <c r="AI387" i="2"/>
  <c r="AH387" i="2"/>
  <c r="AI375" i="2"/>
  <c r="AH375" i="2"/>
  <c r="AI363" i="2"/>
  <c r="AH363" i="2"/>
  <c r="AI352" i="2"/>
  <c r="AH352" i="2"/>
  <c r="AI343" i="2"/>
  <c r="AH343" i="2"/>
  <c r="AI331" i="2"/>
  <c r="AH331" i="2"/>
  <c r="AI319" i="2"/>
  <c r="AH319" i="2"/>
  <c r="AI307" i="2"/>
  <c r="AH307" i="2"/>
  <c r="AI299" i="2"/>
  <c r="AH299" i="2"/>
  <c r="AI220" i="2"/>
  <c r="AH220" i="2"/>
  <c r="AI295" i="2"/>
  <c r="AH295" i="2"/>
  <c r="AI283" i="2"/>
  <c r="AH283" i="2"/>
  <c r="AI245" i="2"/>
  <c r="AH245" i="2"/>
  <c r="AI265" i="2"/>
  <c r="AH265" i="2"/>
  <c r="AI256" i="2"/>
  <c r="AH256" i="2"/>
  <c r="AI393" i="2"/>
  <c r="AH393" i="2"/>
  <c r="AI235" i="2"/>
  <c r="AH235" i="2"/>
  <c r="AH171" i="2"/>
  <c r="AH45" i="2"/>
  <c r="AH98" i="2"/>
  <c r="AH44" i="2"/>
  <c r="AH96" i="2"/>
  <c r="AH102" i="2"/>
  <c r="AH15" i="2"/>
  <c r="AH108" i="2"/>
  <c r="AH76" i="2"/>
  <c r="AH6" i="2"/>
  <c r="AI179" i="2"/>
  <c r="AH179" i="2"/>
  <c r="AI185" i="2"/>
  <c r="AH185" i="2"/>
  <c r="AH27" i="2"/>
  <c r="AH25" i="2"/>
  <c r="AH162" i="2"/>
  <c r="AH166" i="2"/>
  <c r="AH61" i="2"/>
  <c r="AH75" i="2"/>
  <c r="AI494" i="2"/>
  <c r="AH494" i="2"/>
  <c r="AI482" i="2"/>
  <c r="AH482" i="2"/>
  <c r="AI470" i="2"/>
  <c r="AH470" i="2"/>
  <c r="AI458" i="2"/>
  <c r="AH458" i="2"/>
  <c r="AI446" i="2"/>
  <c r="AH446" i="2"/>
  <c r="AI434" i="2"/>
  <c r="AH434" i="2"/>
  <c r="AI422" i="2"/>
  <c r="AH422" i="2"/>
  <c r="AI410" i="2"/>
  <c r="AH410" i="2"/>
  <c r="AI398" i="2"/>
  <c r="AH398" i="2"/>
  <c r="AI386" i="2"/>
  <c r="AH386" i="2"/>
  <c r="AI374" i="2"/>
  <c r="AH374" i="2"/>
  <c r="AI362" i="2"/>
  <c r="AH362" i="2"/>
  <c r="AI351" i="2"/>
  <c r="AH351" i="2"/>
  <c r="AI342" i="2"/>
  <c r="AH342" i="2"/>
  <c r="AI330" i="2"/>
  <c r="AH330" i="2"/>
  <c r="AI318" i="2"/>
  <c r="AH318" i="2"/>
  <c r="AI306" i="2"/>
  <c r="AH306" i="2"/>
  <c r="AI298" i="2"/>
  <c r="AH298" i="2"/>
  <c r="AI247" i="2"/>
  <c r="AH247" i="2"/>
  <c r="AI294" i="2"/>
  <c r="AH294" i="2"/>
  <c r="AI282" i="2"/>
  <c r="AH282" i="2"/>
  <c r="AI272" i="2"/>
  <c r="AH272" i="2"/>
  <c r="AI264" i="2"/>
  <c r="AH264" i="2"/>
  <c r="AI255" i="2"/>
  <c r="AH255" i="2"/>
  <c r="AH84" i="2"/>
  <c r="AH150" i="2"/>
  <c r="AI369" i="2"/>
  <c r="AH369" i="2"/>
  <c r="AI242" i="2"/>
  <c r="AH242" i="2"/>
  <c r="AI259" i="2"/>
  <c r="AH259" i="2"/>
  <c r="AH110" i="2"/>
  <c r="AI182" i="2"/>
  <c r="AH182" i="2"/>
  <c r="AH159" i="2"/>
  <c r="AI194" i="2"/>
  <c r="AH194" i="2"/>
  <c r="AH85" i="2"/>
  <c r="AI493" i="2"/>
  <c r="AH493" i="2"/>
  <c r="AI481" i="2"/>
  <c r="AH481" i="2"/>
  <c r="AI469" i="2"/>
  <c r="AH469" i="2"/>
  <c r="AI457" i="2"/>
  <c r="AH457" i="2"/>
  <c r="AI445" i="2"/>
  <c r="AH445" i="2"/>
  <c r="AI433" i="2"/>
  <c r="AH433" i="2"/>
  <c r="AI421" i="2"/>
  <c r="AH421" i="2"/>
  <c r="AI409" i="2"/>
  <c r="AH409" i="2"/>
  <c r="AI397" i="2"/>
  <c r="AH397" i="2"/>
  <c r="AI385" i="2"/>
  <c r="AH385" i="2"/>
  <c r="AI373" i="2"/>
  <c r="AH373" i="2"/>
  <c r="AI361" i="2"/>
  <c r="AH361" i="2"/>
  <c r="AI240" i="2"/>
  <c r="AH240" i="2"/>
  <c r="AI341" i="2"/>
  <c r="AH341" i="2"/>
  <c r="AI329" i="2"/>
  <c r="AH329" i="2"/>
  <c r="AI317" i="2"/>
  <c r="AH317" i="2"/>
  <c r="AI305" i="2"/>
  <c r="AH305" i="2"/>
  <c r="AI297" i="2"/>
  <c r="AH297" i="2"/>
  <c r="AI239" i="2"/>
  <c r="AH239" i="2"/>
  <c r="AI293" i="2"/>
  <c r="AH293" i="2"/>
  <c r="AI281" i="2"/>
  <c r="AH281" i="2"/>
  <c r="AI226" i="2"/>
  <c r="AH226" i="2"/>
  <c r="AI263" i="2"/>
  <c r="AH263" i="2"/>
  <c r="AI254" i="2"/>
  <c r="AH254" i="2"/>
  <c r="AH68" i="2"/>
  <c r="AH167" i="2"/>
  <c r="AI465" i="2"/>
  <c r="AH465" i="2"/>
  <c r="AI357" i="2"/>
  <c r="AH357" i="2"/>
  <c r="AI289" i="2"/>
  <c r="AH289" i="2"/>
  <c r="AH118" i="2"/>
  <c r="AH142" i="2"/>
  <c r="AH109" i="2"/>
  <c r="AH49" i="2"/>
  <c r="AH133" i="2"/>
  <c r="AH23" i="2"/>
  <c r="AH73" i="2"/>
  <c r="AI201" i="2"/>
  <c r="AH201" i="2"/>
  <c r="AI197" i="2"/>
  <c r="AH197" i="2"/>
  <c r="AH151" i="2"/>
  <c r="AH88" i="2"/>
  <c r="AH50" i="2"/>
  <c r="AH21" i="2"/>
  <c r="AH111" i="2"/>
  <c r="AH146" i="2"/>
  <c r="AH134" i="2"/>
  <c r="AI176" i="2"/>
  <c r="AH176" i="2"/>
  <c r="AI204" i="2"/>
  <c r="AH204" i="2"/>
  <c r="AI202" i="2"/>
  <c r="AH202" i="2"/>
  <c r="AH35" i="2"/>
  <c r="AH104" i="2"/>
  <c r="AH95" i="2"/>
  <c r="AH91" i="2"/>
  <c r="AH115" i="2"/>
  <c r="AH124" i="2"/>
  <c r="AI492" i="2"/>
  <c r="AH492" i="2"/>
  <c r="AI480" i="2"/>
  <c r="AH480" i="2"/>
  <c r="AI468" i="2"/>
  <c r="AH468" i="2"/>
  <c r="AI456" i="2"/>
  <c r="AH456" i="2"/>
  <c r="AI444" i="2"/>
  <c r="AH444" i="2"/>
  <c r="AI432" i="2"/>
  <c r="AH432" i="2"/>
  <c r="AI420" i="2"/>
  <c r="AH420" i="2"/>
  <c r="AI408" i="2"/>
  <c r="AH408" i="2"/>
  <c r="AI396" i="2"/>
  <c r="AH396" i="2"/>
  <c r="AI384" i="2"/>
  <c r="AH384" i="2"/>
  <c r="AI372" i="2"/>
  <c r="AH372" i="2"/>
  <c r="AI360" i="2"/>
  <c r="AH360" i="2"/>
  <c r="AI238" i="2"/>
  <c r="AH238" i="2"/>
  <c r="AI340" i="2"/>
  <c r="AH340" i="2"/>
  <c r="AI328" i="2"/>
  <c r="AH328" i="2"/>
  <c r="AI316" i="2"/>
  <c r="AH316" i="2"/>
  <c r="AI304" i="2"/>
  <c r="AH304" i="2"/>
  <c r="AI296" i="2"/>
  <c r="AH296" i="2"/>
  <c r="AI229" i="2"/>
  <c r="AH229" i="2"/>
  <c r="AI292" i="2"/>
  <c r="AH292" i="2"/>
  <c r="AI280" i="2"/>
  <c r="AH280" i="2"/>
  <c r="AI271" i="2"/>
  <c r="AH271" i="2"/>
  <c r="AI262" i="2"/>
  <c r="AH262" i="2"/>
  <c r="AI253" i="2"/>
  <c r="AH253" i="2"/>
  <c r="AH136" i="2"/>
  <c r="AI381" i="2"/>
  <c r="AH381" i="2"/>
  <c r="AH120" i="2"/>
  <c r="AI183" i="2"/>
  <c r="AH183" i="2"/>
  <c r="AH173" i="2"/>
  <c r="AH56" i="2"/>
  <c r="AH54" i="2"/>
  <c r="AH9" i="2"/>
  <c r="AH100" i="2"/>
  <c r="AH113" i="2"/>
  <c r="AH94" i="2"/>
  <c r="AH160" i="2"/>
  <c r="AH130" i="2"/>
  <c r="AI207" i="2"/>
  <c r="AH207" i="2"/>
  <c r="AI186" i="2"/>
  <c r="AH186" i="2"/>
  <c r="AH77" i="2"/>
  <c r="AI180" i="2"/>
  <c r="AH180" i="2"/>
  <c r="AI491" i="2"/>
  <c r="AH491" i="2"/>
  <c r="AI479" i="2"/>
  <c r="AH479" i="2"/>
  <c r="AI467" i="2"/>
  <c r="AH467" i="2"/>
  <c r="AI455" i="2"/>
  <c r="AH455" i="2"/>
  <c r="AI443" i="2"/>
  <c r="AH443" i="2"/>
  <c r="AI431" i="2"/>
  <c r="AH431" i="2"/>
  <c r="AI419" i="2"/>
  <c r="AH419" i="2"/>
  <c r="AI407" i="2"/>
  <c r="AH407" i="2"/>
  <c r="AI395" i="2"/>
  <c r="AH395" i="2"/>
  <c r="AI383" i="2"/>
  <c r="AH383" i="2"/>
  <c r="AI371" i="2"/>
  <c r="AH371" i="2"/>
  <c r="AI359" i="2"/>
  <c r="AH359" i="2"/>
  <c r="AI228" i="2"/>
  <c r="AH228" i="2"/>
  <c r="AI339" i="2"/>
  <c r="AH339" i="2"/>
  <c r="AI327" i="2"/>
  <c r="AH327" i="2"/>
  <c r="AI315" i="2"/>
  <c r="AH315" i="2"/>
  <c r="AI230" i="2"/>
  <c r="AH230" i="2"/>
  <c r="AI246" i="2"/>
  <c r="AH246" i="2"/>
  <c r="AI243" i="2"/>
  <c r="AH243" i="2"/>
  <c r="AI291" i="2"/>
  <c r="AH291" i="2"/>
  <c r="AI279" i="2"/>
  <c r="AH279" i="2"/>
  <c r="AI222" i="2"/>
  <c r="AH222" i="2"/>
  <c r="AI261" i="2"/>
  <c r="AH261" i="2"/>
  <c r="AI252" i="2"/>
  <c r="AH252" i="2"/>
  <c r="AI158" i="2"/>
  <c r="AI12" i="2"/>
  <c r="AI10" i="2"/>
  <c r="AI34" i="2"/>
  <c r="AI130" i="2"/>
  <c r="AI99" i="2"/>
  <c r="AI175" i="2"/>
  <c r="AI98" i="2"/>
  <c r="AI9" i="2"/>
  <c r="AI73" i="2"/>
  <c r="AI95" i="2"/>
  <c r="AI124" i="2"/>
  <c r="AI39" i="2"/>
  <c r="H7" i="6"/>
  <c r="Q7" i="6" s="1"/>
  <c r="H21" i="6"/>
  <c r="Q21" i="6" s="1"/>
  <c r="AC8" i="6"/>
  <c r="H5" i="6"/>
  <c r="Q5" i="6" s="1"/>
  <c r="AC10" i="6"/>
  <c r="AC6" i="6"/>
  <c r="AC5" i="6"/>
  <c r="H20" i="6"/>
  <c r="Q20" i="6" s="1"/>
  <c r="H23" i="6"/>
  <c r="Q23" i="6" s="1"/>
  <c r="G7" i="6"/>
  <c r="G19" i="6"/>
  <c r="G15" i="6"/>
  <c r="G10" i="6"/>
  <c r="G12" i="6"/>
  <c r="G21" i="6"/>
  <c r="G16" i="6"/>
  <c r="G22" i="6"/>
  <c r="G8" i="6"/>
  <c r="H28" i="6"/>
  <c r="Q28" i="6" s="1"/>
  <c r="H11" i="6"/>
  <c r="Q11" i="6" s="1"/>
  <c r="H13" i="6"/>
  <c r="Q13" i="6" s="1"/>
  <c r="G11" i="6"/>
  <c r="G9" i="6"/>
  <c r="AC28" i="6"/>
  <c r="H8" i="6"/>
  <c r="Q8" i="6" s="1"/>
  <c r="H16" i="6"/>
  <c r="Q16" i="6" s="1"/>
  <c r="G18" i="6"/>
  <c r="G27" i="6"/>
  <c r="H27" i="6"/>
  <c r="Q27" i="6" s="1"/>
  <c r="H19" i="6"/>
  <c r="Q19" i="6" s="1"/>
  <c r="G28" i="6"/>
  <c r="AC19" i="6"/>
  <c r="AC20" i="6"/>
  <c r="AC21" i="6"/>
  <c r="H22" i="6"/>
  <c r="Q22" i="6" s="1"/>
  <c r="H10" i="6"/>
  <c r="Q10" i="6" s="1"/>
  <c r="H9" i="6"/>
  <c r="Q9" i="6" s="1"/>
  <c r="G6" i="6"/>
  <c r="AC25" i="6"/>
  <c r="H12" i="6"/>
  <c r="Q12" i="6" s="1"/>
  <c r="G14" i="6"/>
  <c r="G26" i="6"/>
  <c r="AC11" i="6"/>
  <c r="H25" i="6"/>
  <c r="Q25" i="6" s="1"/>
  <c r="G17" i="6"/>
  <c r="G25" i="6"/>
  <c r="G5" i="6"/>
  <c r="AC7" i="6"/>
  <c r="G20" i="6"/>
  <c r="G24" i="6"/>
  <c r="G23" i="6"/>
  <c r="G13" i="6"/>
  <c r="AC17" i="6"/>
  <c r="AC15" i="6"/>
  <c r="H14" i="6"/>
  <c r="Q14" i="6" s="1"/>
  <c r="H26" i="6"/>
  <c r="Q26" i="6" s="1"/>
  <c r="AC14" i="6"/>
  <c r="AC26" i="6"/>
  <c r="AI36" i="2"/>
  <c r="AI74" i="2"/>
  <c r="AI13" i="2"/>
  <c r="AI169" i="2"/>
  <c r="AI72" i="2"/>
  <c r="AI94" i="2"/>
  <c r="AI70" i="2"/>
  <c r="AI45" i="2"/>
  <c r="AI168" i="2"/>
  <c r="AI106" i="2"/>
  <c r="AI44" i="2"/>
  <c r="AI20" i="2"/>
  <c r="AI33" i="2"/>
  <c r="AI96" i="2"/>
  <c r="AI102" i="2"/>
  <c r="AI63" i="2"/>
  <c r="AI78" i="2"/>
  <c r="AI129" i="2"/>
  <c r="AI101" i="2"/>
  <c r="AI7" i="2"/>
  <c r="AI97" i="2"/>
  <c r="AI160" i="2"/>
  <c r="AI127" i="2"/>
  <c r="AI66" i="2"/>
  <c r="AI14" i="2"/>
  <c r="AI30" i="2"/>
  <c r="AI53" i="2"/>
  <c r="AI67" i="2"/>
  <c r="AI117" i="2"/>
  <c r="AI58" i="2"/>
  <c r="AI47" i="2"/>
  <c r="AI123" i="2"/>
  <c r="AI65" i="2"/>
  <c r="AI89" i="2"/>
  <c r="AI29" i="2"/>
  <c r="AI116" i="2"/>
  <c r="AI148" i="2"/>
  <c r="AI77" i="2"/>
  <c r="AI8" i="2"/>
  <c r="AI64" i="2"/>
  <c r="AI22" i="2"/>
  <c r="AI113" i="2"/>
  <c r="AI114" i="2"/>
  <c r="AI52" i="2"/>
  <c r="AI154" i="2"/>
  <c r="AI153" i="2"/>
  <c r="AI139" i="2"/>
  <c r="AI111" i="2"/>
  <c r="AI120" i="2"/>
  <c r="AI134" i="2"/>
  <c r="AI144" i="2"/>
  <c r="AI156" i="2"/>
  <c r="AI19" i="2"/>
  <c r="AI69" i="2"/>
  <c r="AI35" i="2"/>
  <c r="AI17" i="2"/>
  <c r="AI165" i="2"/>
  <c r="AI152" i="2"/>
  <c r="AI172" i="2"/>
  <c r="AI115" i="2"/>
  <c r="AI119" i="2"/>
  <c r="AI157" i="2"/>
  <c r="AI26" i="2"/>
  <c r="AI105" i="2"/>
  <c r="AI142" i="2"/>
  <c r="AI138" i="2"/>
  <c r="AI140" i="2"/>
  <c r="AI170" i="2"/>
  <c r="AI55" i="2"/>
  <c r="AI42" i="2"/>
  <c r="AI173" i="2"/>
  <c r="AI57" i="2"/>
  <c r="AI159" i="2"/>
  <c r="AI38" i="2"/>
  <c r="AI31" i="2"/>
  <c r="AI109" i="2"/>
  <c r="AI145" i="2"/>
  <c r="AI15" i="2"/>
  <c r="AI132" i="2"/>
  <c r="AI174" i="2"/>
  <c r="AI108" i="2"/>
  <c r="AI147" i="2"/>
  <c r="AI46" i="2"/>
  <c r="AI76" i="2"/>
  <c r="AI48" i="2"/>
  <c r="AI92" i="2"/>
  <c r="AI18" i="2"/>
  <c r="AI107" i="2"/>
  <c r="AI27" i="2"/>
  <c r="AI126" i="2"/>
  <c r="AI25" i="2"/>
  <c r="AI163" i="2"/>
  <c r="AI135" i="2"/>
  <c r="AI162" i="2"/>
  <c r="AI11" i="2"/>
  <c r="AI166" i="2"/>
  <c r="AI93" i="2"/>
  <c r="AI61" i="2"/>
  <c r="AI103" i="2"/>
  <c r="AI75" i="2"/>
  <c r="AI90" i="2"/>
  <c r="AI128" i="2"/>
  <c r="AI71" i="2"/>
  <c r="AI80" i="2"/>
  <c r="AI146" i="2"/>
  <c r="AI110" i="2"/>
  <c r="AI118" i="2"/>
  <c r="AI121" i="2"/>
  <c r="AI37" i="2"/>
  <c r="AI81" i="2"/>
  <c r="AI104" i="2"/>
  <c r="AI79" i="2"/>
  <c r="AI91" i="2"/>
  <c r="AI51" i="2"/>
  <c r="AI28" i="2"/>
  <c r="AI164" i="2"/>
  <c r="AI143" i="2"/>
  <c r="AI151" i="2"/>
  <c r="AI161" i="2"/>
  <c r="AI149" i="2"/>
  <c r="AI88" i="2"/>
  <c r="AI41" i="2"/>
  <c r="AI112" i="2"/>
  <c r="AI50" i="2"/>
  <c r="AI141" i="2"/>
  <c r="AI60" i="2"/>
  <c r="AI21" i="2"/>
  <c r="AI82" i="2"/>
  <c r="AI137" i="2"/>
  <c r="AI155" i="2"/>
  <c r="AI171" i="2"/>
  <c r="AI68" i="2"/>
  <c r="AI125" i="2"/>
  <c r="AI56" i="2"/>
  <c r="AI62" i="2"/>
  <c r="AI122" i="2"/>
  <c r="AI49" i="2"/>
  <c r="AI86" i="2"/>
  <c r="AI16" i="2"/>
  <c r="AI54" i="2"/>
  <c r="AI84" i="2"/>
  <c r="AI87" i="2"/>
  <c r="AI133" i="2"/>
  <c r="AI136" i="2"/>
  <c r="AI131" i="2"/>
  <c r="AI85" i="2"/>
  <c r="AI32" i="2"/>
  <c r="AI23" i="2"/>
  <c r="AI24" i="2"/>
  <c r="AI83" i="2"/>
  <c r="AI59" i="2"/>
  <c r="AI40" i="2"/>
  <c r="AI167" i="2"/>
  <c r="AI43" i="2"/>
  <c r="AI100" i="2"/>
  <c r="AI150" i="2"/>
  <c r="AI5" i="2"/>
  <c r="AD48" i="6" l="1"/>
  <c r="R48" i="6"/>
  <c r="R52" i="6"/>
  <c r="AD52" i="6"/>
  <c r="R36" i="6"/>
  <c r="AD29" i="6"/>
  <c r="R49" i="6"/>
  <c r="AD36" i="6"/>
  <c r="R42" i="6"/>
  <c r="AD41" i="6"/>
  <c r="R31" i="6"/>
  <c r="R45" i="6"/>
  <c r="AD40" i="6"/>
  <c r="AD33" i="6"/>
  <c r="AD51" i="6"/>
  <c r="R38" i="6"/>
  <c r="R30" i="6"/>
  <c r="AD32" i="6"/>
  <c r="AD30" i="6"/>
  <c r="AD31" i="6"/>
  <c r="R34" i="6"/>
  <c r="AD35" i="6"/>
  <c r="R33" i="6"/>
  <c r="AD47" i="6"/>
  <c r="AD37" i="6"/>
  <c r="R39" i="6"/>
  <c r="R47" i="6"/>
  <c r="AD43" i="6"/>
  <c r="R41" i="6"/>
  <c r="R40" i="6"/>
  <c r="R44" i="6"/>
  <c r="AD39" i="6"/>
  <c r="R32" i="6"/>
  <c r="R29" i="6"/>
  <c r="AD49" i="6"/>
  <c r="R43" i="6"/>
  <c r="R37" i="6"/>
  <c r="R46" i="6"/>
  <c r="AD38" i="6"/>
  <c r="R35" i="6"/>
  <c r="R51" i="6"/>
  <c r="AD44" i="6"/>
  <c r="AD42" i="6"/>
  <c r="AD34" i="6"/>
  <c r="AD45" i="6"/>
  <c r="R50" i="6"/>
  <c r="AD50" i="6"/>
  <c r="AD46" i="6"/>
  <c r="AD21" i="6"/>
  <c r="AD24" i="6"/>
  <c r="AD22" i="6"/>
  <c r="AD13" i="6"/>
  <c r="AD27" i="6"/>
  <c r="AD15" i="6"/>
  <c r="AD8" i="6"/>
  <c r="AD14" i="6"/>
  <c r="AD12" i="6"/>
  <c r="AD23" i="6"/>
  <c r="AD5" i="6"/>
  <c r="AD11" i="6"/>
  <c r="AD18" i="6"/>
  <c r="AD28" i="6"/>
  <c r="AD20" i="6"/>
  <c r="AD7" i="6"/>
  <c r="AD9" i="6"/>
  <c r="AD6" i="6"/>
  <c r="AD26" i="6"/>
  <c r="AD25" i="6"/>
  <c r="AD17" i="6"/>
  <c r="AD19" i="6"/>
  <c r="AD16" i="6"/>
  <c r="AD10" i="6"/>
  <c r="R24" i="6"/>
  <c r="R20" i="6"/>
  <c r="R22" i="6"/>
  <c r="R18" i="6"/>
  <c r="R11" i="6"/>
  <c r="R25" i="6"/>
  <c r="R7" i="6"/>
  <c r="R19" i="6"/>
  <c r="R10" i="6"/>
  <c r="R21" i="6"/>
  <c r="R16" i="6"/>
  <c r="R13" i="6"/>
  <c r="R27" i="6"/>
  <c r="R15" i="6"/>
  <c r="R5" i="6"/>
  <c r="R12" i="6"/>
  <c r="R23" i="6"/>
  <c r="R26" i="6"/>
  <c r="R17" i="6"/>
  <c r="R28" i="6"/>
  <c r="R6" i="6"/>
  <c r="R8" i="6"/>
  <c r="R14" i="6"/>
  <c r="R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M B</author>
  </authors>
  <commentList>
    <comment ref="P4" authorId="0" shapeId="0" xr:uid="{E1B05F42-D8BA-4A77-8C45-C09C7F84BA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Top 12 Iekrāsojas zaļā krāsā</t>
        </r>
      </text>
    </comment>
    <comment ref="R4" authorId="1" shapeId="0" xr:uid="{F7201DAD-44C3-413A-93EF-E18F40C89644}">
      <text>
        <r>
          <rPr>
            <b/>
            <sz val="9"/>
            <color indexed="81"/>
            <rFont val="Tahoma"/>
            <charset val="1"/>
          </rPr>
          <t>M B:</t>
        </r>
        <r>
          <rPr>
            <sz val="9"/>
            <color indexed="81"/>
            <rFont val="Tahoma"/>
            <charset val="1"/>
          </rPr>
          <t xml:space="preserve">
Zaļā krāsā iet uz oro kārtu
</t>
        </r>
      </text>
    </comment>
    <comment ref="AD4" authorId="0" shapeId="0" xr:uid="{EF4CC2E6-6B6C-4192-BECE-31CF0C358B4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Top 12 Iekrāsojas zaļā krāsā</t>
        </r>
      </text>
    </comment>
    <comment ref="AF4" authorId="1" shapeId="0" xr:uid="{0CE60D79-AF00-42CD-9398-FE465E5FB7CA}">
      <text>
        <r>
          <rPr>
            <b/>
            <sz val="9"/>
            <color indexed="81"/>
            <rFont val="Tahoma"/>
            <charset val="1"/>
          </rPr>
          <t>M B:</t>
        </r>
        <r>
          <rPr>
            <sz val="9"/>
            <color indexed="81"/>
            <rFont val="Tahoma"/>
            <charset val="1"/>
          </rPr>
          <t xml:space="preserve">
Zaļā krāsā iet uz oro kārtu</t>
        </r>
      </text>
    </comment>
    <comment ref="AI4" authorId="0" shapeId="0" xr:uid="{45CC5CA7-6567-4BDD-A49B-06C05AE4C48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 9.2. Otrā kārta – superfināls, kurā gan Pamatlīgā, gan Meistarlīgā piedalās 1. kārtas pirmo divpadsmit rezultātu uzrādītāji:
  – GS Pamatlīgā un Meistarlīgā – 5 šāvieni 50 metros;
  – VS Pamatlīgā – 5 šāvieni 100 metros;
  – VS Meistarlīgā – 5 šāvieni 200 metros.
12 Labākie no Pamatlīgas dodas uz Otro Kārtu
12 Labākie no Meistarlīgas dodas uz Otro Kārtu
Apbalvo:
Pamatlīga GS+VS - viens labākais summā pēc 1. kārtas (LMS Superkauss); 
Meistarlga GS+VS - viens labākais summā pēc 1. kārtas (LMS Superkauss);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Q4" authorId="0" shapeId="0" xr:uid="{510583A3-E1C5-490F-8E44-226DD311361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Puse no pirmās kārtas rezultāta + Otrās kārtas rezultāts</t>
        </r>
      </text>
    </comment>
    <comment ref="R4" authorId="0" shapeId="0" xr:uid="{3933AF58-C888-4F5B-AE80-75040E47D43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Pamatlīga GS - pirmās sešas vietas pēc superfināla;
Meistarlga GS - pirmās trīs vietas pēc superfināla;</t>
        </r>
      </text>
    </comment>
    <comment ref="AC4" authorId="0" shapeId="0" xr:uid="{0938C225-13ED-422A-87F9-6DA8ECE366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Puse no pirmās kārtas rezultāta + Otrās kārtas rezultāts</t>
        </r>
      </text>
    </comment>
    <comment ref="AD4" authorId="0" shapeId="0" xr:uid="{26831CB0-FB2B-4976-AC3F-C5742C6DCFB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Pamatlīga GS - pirmās sešas vietas pēc superfināla;
Meistarlga GS - pirmās trīs vietas pēc superfināla;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6" authorId="0" shapeId="0" xr:uid="{7C1AF3E7-E628-44D2-B81D-2C5562A2661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top6 Zaļā krāsā
6 Dodas uz finālu
</t>
        </r>
      </text>
    </comment>
  </commentList>
</comments>
</file>

<file path=xl/sharedStrings.xml><?xml version="1.0" encoding="utf-8"?>
<sst xmlns="http://schemas.openxmlformats.org/spreadsheetml/2006/main" count="835" uniqueCount="414">
  <si>
    <t>MMD un LMS Kausi 2019 (01.06.2019)
Pirmā kārta</t>
  </si>
  <si>
    <t>GS</t>
  </si>
  <si>
    <t>VS</t>
  </si>
  <si>
    <t>GS50 (10 šāvieni 50 metros)</t>
  </si>
  <si>
    <t>VS Pamatlīgā – 5 šāvieni 100 metros.
VS Meistarlīgā – 5 šāvieni 100 metros.</t>
  </si>
  <si>
    <t>VS Pamatlīgā – 5 šāvieni 200 metros
VS Meistarlīgā – 5 šāvieni 300 metros.</t>
  </si>
  <si>
    <t>Skaits</t>
  </si>
  <si>
    <t>Dalībnieka numurs</t>
  </si>
  <si>
    <t>Līga</t>
  </si>
  <si>
    <t>Dalībnieks</t>
  </si>
  <si>
    <t>GS Maiņa
(Maiņa-Logs)</t>
  </si>
  <si>
    <t>GS1</t>
  </si>
  <si>
    <t>GS2</t>
  </si>
  <si>
    <t>GS3</t>
  </si>
  <si>
    <t>GS4</t>
  </si>
  <si>
    <t>GS5</t>
  </si>
  <si>
    <t>GS6</t>
  </si>
  <si>
    <t>GS7</t>
  </si>
  <si>
    <t>GS8</t>
  </si>
  <si>
    <t>GS9</t>
  </si>
  <si>
    <t>GS10</t>
  </si>
  <si>
    <t xml:space="preserve">GS Kopā </t>
  </si>
  <si>
    <t>GS(10, 9, 8)</t>
  </si>
  <si>
    <t>VS Maiņa
(Maiņa-Logs)</t>
  </si>
  <si>
    <t>VS1</t>
  </si>
  <si>
    <t>VS2</t>
  </si>
  <si>
    <t>VS3</t>
  </si>
  <si>
    <t>VS4</t>
  </si>
  <si>
    <t>VS5</t>
  </si>
  <si>
    <t>VS6</t>
  </si>
  <si>
    <t>VS7</t>
  </si>
  <si>
    <t>VS8</t>
  </si>
  <si>
    <t>VS9</t>
  </si>
  <si>
    <t>VS10</t>
  </si>
  <si>
    <t>VS Kopā</t>
  </si>
  <si>
    <t>VS(10, 9, 8)</t>
  </si>
  <si>
    <t>Pamatlīga</t>
  </si>
  <si>
    <t>Mārīte Akmentiņa</t>
  </si>
  <si>
    <t>7-15</t>
  </si>
  <si>
    <t>3-18</t>
  </si>
  <si>
    <t>Arnis Akmentiņš</t>
  </si>
  <si>
    <t>8-11</t>
  </si>
  <si>
    <t>Dzintars Akmentiņš</t>
  </si>
  <si>
    <t>5-12</t>
  </si>
  <si>
    <t>Pēteris  Akmentiņš</t>
  </si>
  <si>
    <t>8-10</t>
  </si>
  <si>
    <t>Edžus Alksnītis</t>
  </si>
  <si>
    <t>8-6</t>
  </si>
  <si>
    <t>5-16</t>
  </si>
  <si>
    <t>Georgs Andersons</t>
  </si>
  <si>
    <t>1-15</t>
  </si>
  <si>
    <t>4-5</t>
  </si>
  <si>
    <t>Ivars Andersons</t>
  </si>
  <si>
    <t>Raitis Andersons</t>
  </si>
  <si>
    <t>Aivars Apse</t>
  </si>
  <si>
    <t>2-5</t>
  </si>
  <si>
    <t>7-17</t>
  </si>
  <si>
    <t>Meistarlīga</t>
  </si>
  <si>
    <t>Andis Apse</t>
  </si>
  <si>
    <t>6-9</t>
  </si>
  <si>
    <t>2-9</t>
  </si>
  <si>
    <t>Juris Balodis</t>
  </si>
  <si>
    <t>1-2</t>
  </si>
  <si>
    <t>7-2</t>
  </si>
  <si>
    <t>Matīss Baltalksnis</t>
  </si>
  <si>
    <t>6-3</t>
  </si>
  <si>
    <t>2-3</t>
  </si>
  <si>
    <t>Eduards Barkāns</t>
  </si>
  <si>
    <t>7-9</t>
  </si>
  <si>
    <t>3-16</t>
  </si>
  <si>
    <t>Jānis Baumanis</t>
  </si>
  <si>
    <t>4-14</t>
  </si>
  <si>
    <t xml:space="preserve">Edgars  Baumanis </t>
  </si>
  <si>
    <t>1-7</t>
  </si>
  <si>
    <t>4-2</t>
  </si>
  <si>
    <t>Oskars Baumeisters</t>
  </si>
  <si>
    <t>8-5</t>
  </si>
  <si>
    <t>4-20</t>
  </si>
  <si>
    <t>Gunārs Bebrišs</t>
  </si>
  <si>
    <t>1-3</t>
  </si>
  <si>
    <t>7-3</t>
  </si>
  <si>
    <t>Kristaps Bergšteins</t>
  </si>
  <si>
    <t>5-11</t>
  </si>
  <si>
    <t>Raivis Bērziņš</t>
  </si>
  <si>
    <t>6-5</t>
  </si>
  <si>
    <t>Agris Bezdelīgs</t>
  </si>
  <si>
    <t>7-16</t>
  </si>
  <si>
    <t>3-19</t>
  </si>
  <si>
    <t>Gatis Bezdelīgs</t>
  </si>
  <si>
    <t>1-14</t>
  </si>
  <si>
    <t>Jānis Biders</t>
  </si>
  <si>
    <t>4-8</t>
  </si>
  <si>
    <t>Jānis Bitenieks</t>
  </si>
  <si>
    <t>4-17</t>
  </si>
  <si>
    <t>Gints Blumbergs</t>
  </si>
  <si>
    <t>8-12</t>
  </si>
  <si>
    <t>Mārtiņš Brenčs</t>
  </si>
  <si>
    <t>6-20</t>
  </si>
  <si>
    <t>Gints Briedis</t>
  </si>
  <si>
    <t>3-1</t>
  </si>
  <si>
    <t>5-7</t>
  </si>
  <si>
    <t>Valerijs Bulavčiks</t>
  </si>
  <si>
    <t>5-4</t>
  </si>
  <si>
    <t>1-4</t>
  </si>
  <si>
    <t>Mārcis Cielava</t>
  </si>
  <si>
    <t>3-14</t>
  </si>
  <si>
    <t>6-16</t>
  </si>
  <si>
    <t>Ainars Cīrulis</t>
  </si>
  <si>
    <t>1-12</t>
  </si>
  <si>
    <t>7-7</t>
  </si>
  <si>
    <t>Mārcis Cīrulis</t>
  </si>
  <si>
    <t>5-19</t>
  </si>
  <si>
    <t>1-19</t>
  </si>
  <si>
    <t>Andris Čakars</t>
  </si>
  <si>
    <t>1-5</t>
  </si>
  <si>
    <t>7-4</t>
  </si>
  <si>
    <t>Andis  Čivčišs</t>
  </si>
  <si>
    <t>8-1</t>
  </si>
  <si>
    <t>4-10</t>
  </si>
  <si>
    <t>Guntars Dakstiņš</t>
  </si>
  <si>
    <t>3-12</t>
  </si>
  <si>
    <t>Edgars Dandens</t>
  </si>
  <si>
    <t>3-2</t>
  </si>
  <si>
    <t>Aivars Delveris</t>
  </si>
  <si>
    <t>5-13</t>
  </si>
  <si>
    <t>1-13</t>
  </si>
  <si>
    <t>Aigars Dislers</t>
  </si>
  <si>
    <t>2-20</t>
  </si>
  <si>
    <t>6-8</t>
  </si>
  <si>
    <t>Sandris Dravnieks</t>
  </si>
  <si>
    <t>2-12</t>
  </si>
  <si>
    <t>Andrejs Dvinskis</t>
  </si>
  <si>
    <t>3-10</t>
  </si>
  <si>
    <t>Kristaps Eversons</t>
  </si>
  <si>
    <t>1-9</t>
  </si>
  <si>
    <t>7-5</t>
  </si>
  <si>
    <t>Jānis Fogels</t>
  </si>
  <si>
    <t>5-5</t>
  </si>
  <si>
    <t xml:space="preserve">Sergejs  Frolovs </t>
  </si>
  <si>
    <t>4-13</t>
  </si>
  <si>
    <t>Mārtiņš Gaņģis</t>
  </si>
  <si>
    <t>6-2</t>
  </si>
  <si>
    <t>2-2</t>
  </si>
  <si>
    <t>Aleksandrs  Gauhmans</t>
  </si>
  <si>
    <t>1-6</t>
  </si>
  <si>
    <t>4-1</t>
  </si>
  <si>
    <t>Gints Grigorovičs</t>
  </si>
  <si>
    <t>2-4</t>
  </si>
  <si>
    <t>Ivars Grinbergs (jun.)</t>
  </si>
  <si>
    <t>4-9</t>
  </si>
  <si>
    <t>8-3</t>
  </si>
  <si>
    <t>Ivars Grinbergs (sen.)</t>
  </si>
  <si>
    <t>3-13</t>
  </si>
  <si>
    <t>Artūrs Grīnvalds</t>
  </si>
  <si>
    <t>5-1</t>
  </si>
  <si>
    <t>Kalvis Gruntmanis</t>
  </si>
  <si>
    <t>1-16</t>
  </si>
  <si>
    <t>7-10</t>
  </si>
  <si>
    <t>Gunārs Gruziņš</t>
  </si>
  <si>
    <t>Edgars Hlopickis</t>
  </si>
  <si>
    <t>4-3</t>
  </si>
  <si>
    <t>8-7</t>
  </si>
  <si>
    <t>Volker Hoeppner</t>
  </si>
  <si>
    <t>3-7</t>
  </si>
  <si>
    <t>8-4</t>
  </si>
  <si>
    <t>Kārlis  Iesalnieks</t>
  </si>
  <si>
    <t>3-11</t>
  </si>
  <si>
    <t>Ojārs  Iraids</t>
  </si>
  <si>
    <t>Modris Irbens</t>
  </si>
  <si>
    <t>5-18</t>
  </si>
  <si>
    <t>1-18</t>
  </si>
  <si>
    <t>Artis Ivanovs</t>
  </si>
  <si>
    <t>3-17</t>
  </si>
  <si>
    <t>6-19</t>
  </si>
  <si>
    <t>Heraldas Ivaska</t>
  </si>
  <si>
    <t>5-6</t>
  </si>
  <si>
    <t>Ainārs Jansons</t>
  </si>
  <si>
    <t>8-8</t>
  </si>
  <si>
    <t>3-5</t>
  </si>
  <si>
    <t>Armands Kalniņš</t>
  </si>
  <si>
    <t>6-14</t>
  </si>
  <si>
    <t>Uldis Kārkliņš</t>
  </si>
  <si>
    <t>6-4</t>
  </si>
  <si>
    <t>Rihards Kimtis</t>
  </si>
  <si>
    <t>4-12</t>
  </si>
  <si>
    <t>Eividas  Klepeckas</t>
  </si>
  <si>
    <t>Guntis  Kļava</t>
  </si>
  <si>
    <t>4-18</t>
  </si>
  <si>
    <t>Rolands Kļava</t>
  </si>
  <si>
    <t>5-9</t>
  </si>
  <si>
    <t>Egons Kļaviņš</t>
  </si>
  <si>
    <t>Sandijs Kļaviņš</t>
  </si>
  <si>
    <t>3-6</t>
  </si>
  <si>
    <t>6-12</t>
  </si>
  <si>
    <t>Ralfs Kolītis</t>
  </si>
  <si>
    <t>4-16</t>
  </si>
  <si>
    <t>Roberts Krallišs</t>
  </si>
  <si>
    <t>7-8</t>
  </si>
  <si>
    <t>Māris Kupcs</t>
  </si>
  <si>
    <t>Kaspars Kusiņš</t>
  </si>
  <si>
    <t>1-1</t>
  </si>
  <si>
    <t>7-1</t>
  </si>
  <si>
    <t>Uldis Ķilda</t>
  </si>
  <si>
    <t>Dairis Lakotko</t>
  </si>
  <si>
    <t>7-6</t>
  </si>
  <si>
    <t>Oskars Lāma</t>
  </si>
  <si>
    <t>6-6</t>
  </si>
  <si>
    <t>2-6</t>
  </si>
  <si>
    <t>Egons Lapiņš</t>
  </si>
  <si>
    <t>7-13</t>
  </si>
  <si>
    <t>3-8</t>
  </si>
  <si>
    <t>Vadims Lavsuks</t>
  </si>
  <si>
    <t>8-9</t>
  </si>
  <si>
    <t>Jānis Leimans</t>
  </si>
  <si>
    <t>7-20</t>
  </si>
  <si>
    <t>5-10</t>
  </si>
  <si>
    <t>Ieva Leišavniece</t>
  </si>
  <si>
    <t>Valdis Lenšs</t>
  </si>
  <si>
    <t>8-13</t>
  </si>
  <si>
    <t>Ainars Macpans</t>
  </si>
  <si>
    <t>4-19</t>
  </si>
  <si>
    <t>Ivans Maslo</t>
  </si>
  <si>
    <t>Nataļja Maslo</t>
  </si>
  <si>
    <t>4-7</t>
  </si>
  <si>
    <t>Zigmunds Matrevics</t>
  </si>
  <si>
    <t>Arkādijs Matrosovs</t>
  </si>
  <si>
    <t>7-18</t>
  </si>
  <si>
    <t>3-4</t>
  </si>
  <si>
    <t>Egons Matulis</t>
  </si>
  <si>
    <t>Valdis Mežajevs</t>
  </si>
  <si>
    <t>7-14</t>
  </si>
  <si>
    <t>Agris Mežmalis</t>
  </si>
  <si>
    <t>7-12</t>
  </si>
  <si>
    <t>Valdis Mičulis</t>
  </si>
  <si>
    <t>8-14</t>
  </si>
  <si>
    <t>Mārtiņš Morozs</t>
  </si>
  <si>
    <t>3-15</t>
  </si>
  <si>
    <t>6-17</t>
  </si>
  <si>
    <t>Mācis Mūrnieks</t>
  </si>
  <si>
    <t>2-17</t>
  </si>
  <si>
    <t>Ojārs Mūrnieks</t>
  </si>
  <si>
    <t>6-11</t>
  </si>
  <si>
    <t>Mikus Murziņš</t>
  </si>
  <si>
    <t>Mārtiņš Muša</t>
  </si>
  <si>
    <t>4-4</t>
  </si>
  <si>
    <t>Dmitrijs Nikiforovs</t>
  </si>
  <si>
    <t>5-3</t>
  </si>
  <si>
    <t>Igors Norvaišs</t>
  </si>
  <si>
    <t>8-15</t>
  </si>
  <si>
    <t>3-9</t>
  </si>
  <si>
    <t xml:space="preserve">Kaspars  Ofkants </t>
  </si>
  <si>
    <t>Modris Opmanis</t>
  </si>
  <si>
    <t>2-16</t>
  </si>
  <si>
    <t>Jānis Opmanis (jun)</t>
  </si>
  <si>
    <t>Jānis Opmanis (sen.)</t>
  </si>
  <si>
    <t>2-11</t>
  </si>
  <si>
    <t>Igors  Osipovs</t>
  </si>
  <si>
    <t>Ivars Ozoliņš</t>
  </si>
  <si>
    <t>3-3</t>
  </si>
  <si>
    <t>Salvis Ozoliņš</t>
  </si>
  <si>
    <t>6-10</t>
  </si>
  <si>
    <t>Vilnis Ozoliņš</t>
  </si>
  <si>
    <t>5-8</t>
  </si>
  <si>
    <t>Eduards Pacēvičs</t>
  </si>
  <si>
    <t>4-6</t>
  </si>
  <si>
    <t>Uldis Pētersons</t>
  </si>
  <si>
    <t>6-13</t>
  </si>
  <si>
    <t>Matīss Plaudis</t>
  </si>
  <si>
    <t>4-15</t>
  </si>
  <si>
    <t>Ramona Plūmīte</t>
  </si>
  <si>
    <t>2-7</t>
  </si>
  <si>
    <t>Juris Poga</t>
  </si>
  <si>
    <t>2-8</t>
  </si>
  <si>
    <t>5-2</t>
  </si>
  <si>
    <t>Jānis Priedeslaipa</t>
  </si>
  <si>
    <t xml:space="preserve">Gints  Priedītis </t>
  </si>
  <si>
    <t>6-1</t>
  </si>
  <si>
    <t>2-1</t>
  </si>
  <si>
    <t>Igors Puškins</t>
  </si>
  <si>
    <t>Ingus Puškins</t>
  </si>
  <si>
    <t>Aigars Ralle</t>
  </si>
  <si>
    <t>Aldis  Rātfelders</t>
  </si>
  <si>
    <t>1-20</t>
  </si>
  <si>
    <t>Nerijus Ridikas</t>
  </si>
  <si>
    <t>1-11</t>
  </si>
  <si>
    <t>Jānis Riekstiņš</t>
  </si>
  <si>
    <t>5-14</t>
  </si>
  <si>
    <t>Mārcis Rokjānis</t>
  </si>
  <si>
    <t>8-2</t>
  </si>
  <si>
    <t>4-11</t>
  </si>
  <si>
    <t>Indulis Ruicēns</t>
  </si>
  <si>
    <t>2-19</t>
  </si>
  <si>
    <t>6-7</t>
  </si>
  <si>
    <t>Juris Salcevics</t>
  </si>
  <si>
    <t>Miks Segliņš</t>
  </si>
  <si>
    <t>Rolands Segliņš</t>
  </si>
  <si>
    <t>3-20</t>
  </si>
  <si>
    <t>Aigars Sinavskis</t>
  </si>
  <si>
    <t>Elandas Smindriunas</t>
  </si>
  <si>
    <t>1-8</t>
  </si>
  <si>
    <t>Raits Strautiņš</t>
  </si>
  <si>
    <t>Andris Stūrītis</t>
  </si>
  <si>
    <t>Oskars Subota</t>
  </si>
  <si>
    <t>2-10</t>
  </si>
  <si>
    <t>7-19</t>
  </si>
  <si>
    <t>Pēteris Sudakovs</t>
  </si>
  <si>
    <t>Artūrs Surmovičs</t>
  </si>
  <si>
    <t>Raitis Šmelds</t>
  </si>
  <si>
    <t>1-10</t>
  </si>
  <si>
    <t>Roberts Šneiders</t>
  </si>
  <si>
    <t>Gints Špakovs</t>
  </si>
  <si>
    <t>Kristaps Šteinbergs</t>
  </si>
  <si>
    <t>Edmunds Štreihfelds</t>
  </si>
  <si>
    <t>1-17</t>
  </si>
  <si>
    <t>7-11</t>
  </si>
  <si>
    <t>Mārtiņš Štreihfelds</t>
  </si>
  <si>
    <t>Guntis Šuksts</t>
  </si>
  <si>
    <t>Mārtiņš Turkopulis</t>
  </si>
  <si>
    <t>Aivis Vanags</t>
  </si>
  <si>
    <t>Ģirts Vārna</t>
  </si>
  <si>
    <t>Vilnis Veitners</t>
  </si>
  <si>
    <t>Aigars Vereskovs</t>
  </si>
  <si>
    <t>2-15</t>
  </si>
  <si>
    <t>Tadas Verkulevicius</t>
  </si>
  <si>
    <t>5-17</t>
  </si>
  <si>
    <t>Rihards Vībāns</t>
  </si>
  <si>
    <t>Pēteris Vīrs</t>
  </si>
  <si>
    <t>Edmunds Vītoliņš</t>
  </si>
  <si>
    <t>Aivis Vītols</t>
  </si>
  <si>
    <t>Toms Zakars</t>
  </si>
  <si>
    <t>2-13</t>
  </si>
  <si>
    <t>Aivis Zālītis</t>
  </si>
  <si>
    <t>Jānis Zālītis</t>
  </si>
  <si>
    <t>Tālis Zalva</t>
  </si>
  <si>
    <t>Gintis Zariņš</t>
  </si>
  <si>
    <t>2-14</t>
  </si>
  <si>
    <t>Ivars Zariņš</t>
  </si>
  <si>
    <t>Aivars Zaube</t>
  </si>
  <si>
    <t>6-15</t>
  </si>
  <si>
    <t>Dāvis Zaube</t>
  </si>
  <si>
    <t>Juris Zelts</t>
  </si>
  <si>
    <t>5-20</t>
  </si>
  <si>
    <t>Guntis Zembergs</t>
  </si>
  <si>
    <t>Mārtiņš Zeps</t>
  </si>
  <si>
    <t>Gundega Zīlīte</t>
  </si>
  <si>
    <t>Ainārs Zviedris</t>
  </si>
  <si>
    <t>2-18</t>
  </si>
  <si>
    <t>Valdas Žala</t>
  </si>
  <si>
    <t>Gints Žeigurs</t>
  </si>
  <si>
    <t>6-18</t>
  </si>
  <si>
    <t>MMD un LMS Kausi 2019
Otrā kārta</t>
  </si>
  <si>
    <t>VS Pamatlīgā – 5 šāvieni 100 metros.
VS Meistarlīgā – 5 šāvieni 200 metros.</t>
  </si>
  <si>
    <t>GS Maiņa</t>
  </si>
  <si>
    <t>VS Maiņa</t>
  </si>
  <si>
    <t>MMD un LMS Kausi 2019
Sportings</t>
  </si>
  <si>
    <t>Pamatsērija</t>
  </si>
  <si>
    <t>Dablībnieka numurs</t>
  </si>
  <si>
    <t>Vieta Pamatsērijā (automātiskais sadalījums)</t>
  </si>
  <si>
    <t>Līgas</t>
  </si>
  <si>
    <t>Dalībnieki</t>
  </si>
  <si>
    <t>Gludstobra Disciplīnā</t>
  </si>
  <si>
    <t>Sportinga Disciplīnā</t>
  </si>
  <si>
    <t>xcvx</t>
  </si>
  <si>
    <t>xcvvvvvv</t>
  </si>
  <si>
    <t>xxxxxx</t>
  </si>
  <si>
    <t>Vītņstobra Disciplīnā</t>
  </si>
  <si>
    <t>Pieteikšanās Sportingam notiek pie Sportinga laukuma</t>
  </si>
  <si>
    <t>Punkti
 (GS + VS)</t>
  </si>
  <si>
    <t>Puse no Pirmās kārtas GS rezultāta</t>
  </si>
  <si>
    <t>Puse no Pirmās kārtas VS rezultāta</t>
  </si>
  <si>
    <t>Rezultāts Abās GS Kārtās</t>
  </si>
  <si>
    <t>Vieta GS Savā Līgā</t>
  </si>
  <si>
    <t>Rezultāts Abās VS Kārtās</t>
  </si>
  <si>
    <t>Vieta VS Savā Līgā</t>
  </si>
  <si>
    <t>Vieta VS Savā Līgā
(AUTO)</t>
  </si>
  <si>
    <t>Vieta GS Savā Līgā
(AUTO)</t>
  </si>
  <si>
    <t>Otrās Kārtas
GS Rezultāts</t>
  </si>
  <si>
    <t>Otrās Kārtas
VS Rezultāts</t>
  </si>
  <si>
    <t>Pirmās Kārtas rezultāts</t>
  </si>
  <si>
    <t>Valērijs Ķirķis</t>
  </si>
  <si>
    <t>Agris Anšmits</t>
  </si>
  <si>
    <t>8-17</t>
  </si>
  <si>
    <t>Zigmunds Puķītis</t>
  </si>
  <si>
    <t>8-18</t>
  </si>
  <si>
    <t>Jānis Kauliņš</t>
  </si>
  <si>
    <t>Tālis Bergmanis</t>
  </si>
  <si>
    <t>8-19</t>
  </si>
  <si>
    <t>Ingus Zeps</t>
  </si>
  <si>
    <t>8-20</t>
  </si>
  <si>
    <t>Gunārs Freimanis</t>
  </si>
  <si>
    <t>Ainārs Apinis</t>
  </si>
  <si>
    <t>Vilnis Eglītis</t>
  </si>
  <si>
    <t>Vladislavs Mazurs</t>
  </si>
  <si>
    <t>9-2</t>
  </si>
  <si>
    <t>Mantas Bartuškevičus</t>
  </si>
  <si>
    <t>Mārtiņš Krauklis</t>
  </si>
  <si>
    <t>Vilmārs Žunna</t>
  </si>
  <si>
    <t>9-4</t>
  </si>
  <si>
    <t>Vieta
 (GS + VS) 
(AUTO)</t>
  </si>
  <si>
    <t>Vieta Grupā
LMS SuperKauss
(AUTO)</t>
  </si>
  <si>
    <r>
      <t xml:space="preserve">Rezultāti ir aplūkojami arī internetā:
</t>
    </r>
    <r>
      <rPr>
        <b/>
        <sz val="18"/>
        <color rgb="FFFF0000"/>
        <rFont val="Calibri"/>
        <family val="2"/>
        <scheme val="minor"/>
      </rPr>
      <t xml:space="preserve">www.sasa.lv </t>
    </r>
    <r>
      <rPr>
        <sz val="18"/>
        <color rgb="FFFF0000"/>
        <rFont val="Calibri"/>
        <family val="2"/>
        <scheme val="minor"/>
      </rPr>
      <t xml:space="preserve">Sadaļā </t>
    </r>
    <r>
      <rPr>
        <b/>
        <sz val="18"/>
        <color rgb="FFFF0000"/>
        <rFont val="Calibri"/>
        <family val="2"/>
        <scheme val="minor"/>
      </rPr>
      <t>"Medību Šaušana"</t>
    </r>
  </si>
  <si>
    <t>6-21</t>
  </si>
  <si>
    <t>7-21</t>
  </si>
  <si>
    <t>8-16</t>
  </si>
  <si>
    <t>8-21</t>
  </si>
  <si>
    <t>GS1 Vieta Grupa</t>
  </si>
  <si>
    <t>VS1 Vieta Grupa</t>
  </si>
  <si>
    <t>9-5</t>
  </si>
  <si>
    <t>9-7</t>
  </si>
  <si>
    <t>9-6</t>
  </si>
  <si>
    <t>9-18</t>
  </si>
  <si>
    <t>kir</t>
  </si>
  <si>
    <t>x</t>
  </si>
  <si>
    <t>9-19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</si>
</sst>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 Maiņa&quot;"/>
    <numFmt numFmtId="165" formatCode="\K\o\p\ā\ #"/>
  </numFmts>
  <fonts count="22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b/>
      <sz val="12"/>
      <color rgb="FFFA7D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charset val="186"/>
      <scheme val="minor"/>
    </font>
    <font>
      <sz val="9"/>
      <color rgb="FF757575"/>
      <name val="Segoe UI"/>
      <family val="2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570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757575"/>
      </top>
      <bottom style="thick">
        <color rgb="FF757575"/>
      </bottom>
      <diagonal/>
    </border>
    <border>
      <left/>
      <right/>
      <top style="medium">
        <color rgb="FF757575"/>
      </top>
      <bottom style="thick">
        <color rgb="FF757575"/>
      </bottom>
      <diagonal/>
    </border>
    <border>
      <left/>
      <right/>
      <top style="thick">
        <color rgb="FF757575"/>
      </top>
      <bottom style="medium">
        <color rgb="FF757575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/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/>
      <top style="medium">
        <color indexed="64"/>
      </top>
      <bottom/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0" fillId="7" borderId="0" applyNumberFormat="0" applyBorder="0" applyAlignment="0" applyProtection="0"/>
    <xf numFmtId="0" fontId="20" fillId="9" borderId="0" applyNumberFormat="0" applyBorder="0" applyAlignment="0" applyProtection="0"/>
  </cellStyleXfs>
  <cellXfs count="254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</xf>
    <xf numFmtId="0" fontId="5" fillId="2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4" xfId="1" applyFont="1" applyFill="1" applyBorder="1" applyAlignment="1" applyProtection="1">
      <alignment horizontal="center" vertical="center"/>
    </xf>
    <xf numFmtId="1" fontId="4" fillId="2" borderId="26" xfId="1" applyNumberFormat="1" applyFont="1" applyBorder="1" applyAlignment="1" applyProtection="1">
      <alignment horizontal="center" vertical="center"/>
    </xf>
    <xf numFmtId="1" fontId="4" fillId="2" borderId="0" xfId="1" applyNumberFormat="1" applyFont="1" applyBorder="1" applyAlignment="1" applyProtection="1">
      <alignment horizontal="center" vertical="center"/>
    </xf>
    <xf numFmtId="0" fontId="5" fillId="2" borderId="23" xfId="1" applyFont="1" applyBorder="1" applyAlignment="1" applyProtection="1">
      <alignment horizontal="center" vertical="center"/>
    </xf>
    <xf numFmtId="0" fontId="1" fillId="2" borderId="33" xfId="1" applyBorder="1" applyAlignment="1" applyProtection="1">
      <alignment horizontal="left"/>
    </xf>
    <xf numFmtId="1" fontId="4" fillId="2" borderId="27" xfId="1" applyNumberFormat="1" applyFont="1" applyBorder="1" applyAlignment="1" applyProtection="1">
      <alignment horizontal="center" vertical="center"/>
    </xf>
    <xf numFmtId="0" fontId="4" fillId="2" borderId="27" xfId="1" applyFont="1" applyBorder="1" applyAlignment="1" applyProtection="1">
      <alignment horizontal="center" vertical="center"/>
    </xf>
    <xf numFmtId="0" fontId="5" fillId="2" borderId="25" xfId="1" applyFont="1" applyBorder="1" applyAlignment="1" applyProtection="1">
      <alignment horizontal="center" vertical="center"/>
    </xf>
    <xf numFmtId="0" fontId="1" fillId="2" borderId="34" xfId="1" applyBorder="1" applyAlignment="1" applyProtection="1">
      <alignment horizontal="left"/>
    </xf>
    <xf numFmtId="0" fontId="4" fillId="2" borderId="28" xfId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" fillId="2" borderId="31" xfId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9" fillId="2" borderId="31" xfId="1" applyFont="1" applyBorder="1" applyAlignment="1" applyProtection="1">
      <alignment horizontal="center" vertical="center"/>
      <protection locked="0"/>
    </xf>
    <xf numFmtId="0" fontId="9" fillId="2" borderId="36" xfId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" fillId="0" borderId="0" xfId="0" applyFont="1" applyBorder="1" applyProtection="1"/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1" applyAlignment="1" applyProtection="1">
      <alignment horizontal="left"/>
    </xf>
    <xf numFmtId="0" fontId="1" fillId="2" borderId="0" xfId="1" applyBorder="1" applyAlignment="1" applyProtection="1">
      <alignment horizontal="center" vertical="center"/>
    </xf>
    <xf numFmtId="0" fontId="1" fillId="2" borderId="1" xfId="1" applyBorder="1" applyAlignment="1" applyProtection="1">
      <alignment horizontal="center" vertical="center"/>
    </xf>
    <xf numFmtId="0" fontId="1" fillId="2" borderId="1" xfId="1" applyNumberFormat="1" applyBorder="1" applyAlignment="1" applyProtection="1">
      <alignment horizontal="center" vertical="center"/>
    </xf>
    <xf numFmtId="0" fontId="1" fillId="2" borderId="53" xfId="1" applyBorder="1" applyAlignment="1" applyProtection="1">
      <alignment horizontal="center" vertical="center"/>
    </xf>
    <xf numFmtId="0" fontId="1" fillId="2" borderId="44" xfId="1" applyBorder="1" applyAlignment="1" applyProtection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49" fontId="12" fillId="0" borderId="21" xfId="2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0" fontId="4" fillId="2" borderId="0" xfId="1" applyFont="1" applyBorder="1" applyAlignment="1" applyProtection="1">
      <alignment horizontal="center" vertical="center"/>
    </xf>
    <xf numFmtId="0" fontId="13" fillId="2" borderId="1" xfId="1" applyFont="1" applyAlignment="1" applyProtection="1">
      <alignment horizontal="left"/>
    </xf>
    <xf numFmtId="0" fontId="4" fillId="2" borderId="22" xfId="1" applyFont="1" applyBorder="1" applyAlignment="1" applyProtection="1">
      <alignment horizontal="center" vertical="center"/>
    </xf>
    <xf numFmtId="0" fontId="13" fillId="2" borderId="32" xfId="1" applyFont="1" applyBorder="1" applyAlignment="1" applyProtection="1">
      <alignment horizontal="left"/>
    </xf>
    <xf numFmtId="0" fontId="4" fillId="2" borderId="23" xfId="1" applyFont="1" applyBorder="1" applyAlignment="1" applyProtection="1">
      <alignment horizontal="center" vertical="center"/>
    </xf>
    <xf numFmtId="0" fontId="13" fillId="2" borderId="33" xfId="1" applyFont="1" applyBorder="1" applyAlignment="1" applyProtection="1">
      <alignment horizontal="left"/>
    </xf>
    <xf numFmtId="0" fontId="0" fillId="0" borderId="13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9" fillId="2" borderId="22" xfId="1" applyFont="1" applyBorder="1" applyAlignment="1" applyProtection="1">
      <alignment horizontal="center"/>
    </xf>
    <xf numFmtId="0" fontId="19" fillId="2" borderId="54" xfId="1" applyFont="1" applyBorder="1" applyAlignment="1" applyProtection="1">
      <alignment horizontal="center"/>
    </xf>
    <xf numFmtId="0" fontId="19" fillId="2" borderId="44" xfId="1" applyFont="1" applyBorder="1" applyAlignment="1" applyProtection="1">
      <alignment horizontal="center"/>
    </xf>
    <xf numFmtId="0" fontId="19" fillId="0" borderId="22" xfId="1" applyFont="1" applyFill="1" applyBorder="1" applyAlignment="1" applyProtection="1">
      <alignment horizontal="center"/>
    </xf>
    <xf numFmtId="0" fontId="19" fillId="2" borderId="44" xfId="1" applyFont="1" applyBorder="1" applyAlignment="1" applyProtection="1">
      <alignment horizontal="center" vertical="center"/>
    </xf>
    <xf numFmtId="0" fontId="19" fillId="2" borderId="23" xfId="1" applyFont="1" applyBorder="1" applyAlignment="1" applyProtection="1">
      <alignment horizontal="center"/>
    </xf>
    <xf numFmtId="0" fontId="19" fillId="2" borderId="47" xfId="1" applyFont="1" applyBorder="1" applyAlignment="1" applyProtection="1">
      <alignment horizontal="center"/>
    </xf>
    <xf numFmtId="0" fontId="19" fillId="2" borderId="1" xfId="1" applyFont="1" applyBorder="1" applyAlignment="1" applyProtection="1">
      <alignment horizontal="center"/>
    </xf>
    <xf numFmtId="0" fontId="19" fillId="0" borderId="23" xfId="1" applyFont="1" applyFill="1" applyBorder="1" applyAlignment="1" applyProtection="1">
      <alignment horizontal="center"/>
    </xf>
    <xf numFmtId="0" fontId="19" fillId="2" borderId="1" xfId="1" applyFont="1" applyBorder="1" applyAlignment="1" applyProtection="1">
      <alignment horizontal="center" vertical="center"/>
    </xf>
    <xf numFmtId="0" fontId="19" fillId="2" borderId="23" xfId="1" applyNumberFormat="1" applyFont="1" applyBorder="1" applyAlignment="1" applyProtection="1">
      <alignment horizontal="center"/>
    </xf>
    <xf numFmtId="0" fontId="19" fillId="2" borderId="47" xfId="1" applyNumberFormat="1" applyFont="1" applyBorder="1" applyAlignment="1" applyProtection="1">
      <alignment horizontal="center"/>
    </xf>
    <xf numFmtId="0" fontId="19" fillId="2" borderId="1" xfId="1" applyNumberFormat="1" applyFont="1" applyBorder="1" applyAlignment="1" applyProtection="1">
      <alignment horizontal="center"/>
    </xf>
    <xf numFmtId="0" fontId="19" fillId="0" borderId="23" xfId="1" applyNumberFormat="1" applyFont="1" applyFill="1" applyBorder="1" applyAlignment="1" applyProtection="1">
      <alignment horizontal="center"/>
    </xf>
    <xf numFmtId="0" fontId="19" fillId="2" borderId="31" xfId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9" fillId="2" borderId="56" xfId="1" applyFont="1" applyBorder="1" applyAlignment="1" applyProtection="1">
      <alignment horizontal="center"/>
    </xf>
    <xf numFmtId="0" fontId="19" fillId="2" borderId="57" xfId="1" applyFont="1" applyBorder="1" applyAlignment="1" applyProtection="1">
      <alignment horizontal="center"/>
    </xf>
    <xf numFmtId="0" fontId="19" fillId="2" borderId="57" xfId="1" applyNumberFormat="1" applyFont="1" applyBorder="1" applyAlignment="1" applyProtection="1">
      <alignment horizontal="center"/>
    </xf>
    <xf numFmtId="0" fontId="3" fillId="0" borderId="21" xfId="0" applyNumberFormat="1" applyFont="1" applyBorder="1" applyAlignment="1" applyProtection="1">
      <alignment horizontal="center"/>
    </xf>
    <xf numFmtId="0" fontId="19" fillId="0" borderId="55" xfId="1" applyFont="1" applyFill="1" applyBorder="1" applyAlignment="1" applyProtection="1">
      <alignment horizontal="center" vertical="center"/>
    </xf>
    <xf numFmtId="0" fontId="19" fillId="0" borderId="52" xfId="1" applyFont="1" applyFill="1" applyBorder="1" applyProtection="1"/>
    <xf numFmtId="0" fontId="19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Protection="1"/>
    <xf numFmtId="0" fontId="3" fillId="0" borderId="49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19" fillId="0" borderId="56" xfId="1" applyFont="1" applyFill="1" applyBorder="1" applyAlignment="1" applyProtection="1">
      <alignment horizontal="center" vertical="center"/>
    </xf>
    <xf numFmtId="0" fontId="19" fillId="0" borderId="57" xfId="1" applyFont="1" applyFill="1" applyBorder="1" applyAlignment="1" applyProtection="1">
      <alignment horizontal="center" vertical="center"/>
    </xf>
    <xf numFmtId="0" fontId="19" fillId="0" borderId="58" xfId="1" applyFont="1" applyFill="1" applyBorder="1" applyAlignment="1" applyProtection="1">
      <alignment horizontal="center" vertical="center"/>
    </xf>
    <xf numFmtId="0" fontId="19" fillId="0" borderId="17" xfId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5" xfId="0" applyFont="1" applyBorder="1" applyProtection="1"/>
    <xf numFmtId="49" fontId="2" fillId="0" borderId="1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9" fillId="2" borderId="50" xfId="1" applyFont="1" applyBorder="1" applyAlignment="1" applyProtection="1">
      <alignment horizontal="center"/>
    </xf>
    <xf numFmtId="0" fontId="19" fillId="2" borderId="18" xfId="1" applyNumberFormat="1" applyFont="1" applyBorder="1" applyAlignment="1" applyProtection="1">
      <alignment horizontal="center"/>
    </xf>
    <xf numFmtId="0" fontId="19" fillId="2" borderId="43" xfId="1" applyFont="1" applyBorder="1" applyAlignment="1" applyProtection="1">
      <alignment horizontal="center"/>
    </xf>
    <xf numFmtId="0" fontId="19" fillId="2" borderId="15" xfId="1" applyNumberFormat="1" applyFont="1" applyBorder="1" applyAlignment="1" applyProtection="1">
      <alignment horizontal="center"/>
    </xf>
    <xf numFmtId="0" fontId="19" fillId="2" borderId="58" xfId="1" applyFont="1" applyBorder="1" applyAlignment="1" applyProtection="1">
      <alignment horizontal="center"/>
    </xf>
    <xf numFmtId="0" fontId="19" fillId="2" borderId="17" xfId="1" applyNumberFormat="1" applyFont="1" applyBorder="1" applyAlignment="1" applyProtection="1">
      <alignment horizontal="center"/>
    </xf>
    <xf numFmtId="0" fontId="1" fillId="2" borderId="15" xfId="1" applyNumberFormat="1" applyBorder="1" applyAlignment="1" applyProtection="1">
      <alignment horizontal="center" vertical="center"/>
    </xf>
    <xf numFmtId="0" fontId="19" fillId="2" borderId="31" xfId="1" applyFont="1" applyBorder="1" applyAlignment="1" applyProtection="1">
      <alignment horizontal="center"/>
    </xf>
    <xf numFmtId="0" fontId="19" fillId="0" borderId="50" xfId="1" applyFont="1" applyFill="1" applyBorder="1" applyAlignment="1" applyProtection="1">
      <alignment horizontal="center"/>
    </xf>
    <xf numFmtId="0" fontId="19" fillId="0" borderId="18" xfId="1" applyNumberFormat="1" applyFont="1" applyFill="1" applyBorder="1" applyAlignment="1" applyProtection="1">
      <alignment horizontal="center"/>
    </xf>
    <xf numFmtId="0" fontId="19" fillId="0" borderId="13" xfId="1" applyFont="1" applyFill="1" applyBorder="1" applyAlignment="1" applyProtection="1">
      <alignment horizontal="center"/>
    </xf>
    <xf numFmtId="0" fontId="19" fillId="0" borderId="13" xfId="1" applyNumberFormat="1" applyFont="1" applyFill="1" applyBorder="1" applyAlignment="1" applyProtection="1">
      <alignment horizontal="center"/>
    </xf>
    <xf numFmtId="0" fontId="19" fillId="2" borderId="15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8" borderId="6" xfId="0" applyFill="1" applyBorder="1" applyAlignment="1" applyProtection="1">
      <alignment horizontal="center"/>
    </xf>
    <xf numFmtId="0" fontId="2" fillId="8" borderId="7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8" borderId="17" xfId="0" applyFill="1" applyBorder="1" applyAlignment="1" applyProtection="1">
      <alignment horizontal="center"/>
    </xf>
    <xf numFmtId="0" fontId="2" fillId="0" borderId="9" xfId="0" applyFont="1" applyBorder="1" applyAlignment="1" applyProtection="1">
      <alignment vertical="center"/>
    </xf>
    <xf numFmtId="0" fontId="9" fillId="8" borderId="15" xfId="1" applyFont="1" applyFill="1" applyBorder="1" applyAlignment="1" applyProtection="1">
      <alignment vertical="center"/>
    </xf>
    <xf numFmtId="0" fontId="9" fillId="8" borderId="18" xfId="1" applyFont="1" applyFill="1" applyBorder="1" applyAlignment="1" applyProtection="1">
      <alignment vertical="center"/>
    </xf>
    <xf numFmtId="0" fontId="9" fillId="8" borderId="17" xfId="1" applyFont="1" applyFill="1" applyBorder="1" applyAlignment="1" applyProtection="1">
      <alignment vertical="center"/>
    </xf>
    <xf numFmtId="0" fontId="2" fillId="0" borderId="9" xfId="0" applyFont="1" applyBorder="1" applyAlignment="1" applyProtection="1">
      <alignment vertical="center" wrapText="1"/>
    </xf>
    <xf numFmtId="0" fontId="0" fillId="0" borderId="0" xfId="0" applyBorder="1" applyAlignment="1" applyProtection="1"/>
    <xf numFmtId="0" fontId="1" fillId="2" borderId="48" xfId="1" applyBorder="1" applyAlignment="1" applyProtection="1">
      <alignment horizontal="center" vertical="center" wrapText="1"/>
    </xf>
    <xf numFmtId="0" fontId="1" fillId="2" borderId="38" xfId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</xf>
    <xf numFmtId="0" fontId="1" fillId="2" borderId="49" xfId="1" applyBorder="1" applyAlignment="1" applyProtection="1">
      <alignment horizontal="center" vertical="center" wrapText="1"/>
    </xf>
    <xf numFmtId="0" fontId="1" fillId="2" borderId="21" xfId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20" xfId="0" applyFont="1" applyFill="1" applyBorder="1" applyAlignment="1" applyProtection="1">
      <alignment horizontal="center" vertical="center"/>
    </xf>
    <xf numFmtId="0" fontId="1" fillId="2" borderId="38" xfId="1" applyBorder="1" applyAlignment="1" applyProtection="1">
      <alignment horizontal="center" vertical="center" wrapText="1"/>
    </xf>
    <xf numFmtId="0" fontId="1" fillId="2" borderId="51" xfId="1" applyBorder="1" applyAlignment="1" applyProtection="1">
      <alignment horizontal="left" vertical="center" wrapText="1"/>
    </xf>
    <xf numFmtId="0" fontId="13" fillId="4" borderId="13" xfId="1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1" fillId="2" borderId="51" xfId="1" applyBorder="1" applyAlignment="1" applyProtection="1">
      <alignment horizontal="center" vertical="center" wrapText="1"/>
    </xf>
    <xf numFmtId="0" fontId="1" fillId="2" borderId="0" xfId="1" applyBorder="1" applyAlignment="1" applyProtection="1">
      <alignment horizontal="center" vertical="center" wrapText="1"/>
    </xf>
    <xf numFmtId="0" fontId="14" fillId="0" borderId="0" xfId="0" applyFont="1" applyFill="1" applyProtection="1"/>
    <xf numFmtId="164" fontId="0" fillId="0" borderId="6" xfId="0" applyNumberForma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3" fillId="9" borderId="8" xfId="3" applyFont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4" fontId="0" fillId="0" borderId="21" xfId="0" applyNumberFormat="1" applyFill="1" applyBorder="1" applyAlignment="1" applyProtection="1">
      <alignment horizontal="center" vertical="center"/>
    </xf>
    <xf numFmtId="0" fontId="3" fillId="9" borderId="13" xfId="3" applyFont="1" applyBorder="1" applyAlignment="1" applyProtection="1">
      <alignment horizont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4" fontId="0" fillId="0" borderId="17" xfId="0" applyNumberForma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1" fillId="9" borderId="0" xfId="3" applyFont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1" applyFill="1" applyBorder="1" applyAlignment="1" applyProtection="1">
      <alignment horizontal="center" vertical="center"/>
    </xf>
    <xf numFmtId="0" fontId="1" fillId="0" borderId="0" xfId="1" applyFill="1" applyBorder="1" applyProtection="1"/>
    <xf numFmtId="0" fontId="0" fillId="0" borderId="0" xfId="0" applyFill="1" applyProtection="1"/>
    <xf numFmtId="0" fontId="16" fillId="0" borderId="0" xfId="0" applyFont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/>
    </xf>
    <xf numFmtId="165" fontId="2" fillId="8" borderId="17" xfId="0" applyNumberFormat="1" applyFont="1" applyFill="1" applyBorder="1" applyAlignment="1" applyProtection="1">
      <alignment horizontal="left"/>
    </xf>
    <xf numFmtId="0" fontId="9" fillId="8" borderId="15" xfId="1" applyFont="1" applyFill="1" applyBorder="1" applyAlignment="1" applyProtection="1">
      <alignment horizontal="center" vertical="center"/>
    </xf>
    <xf numFmtId="0" fontId="2" fillId="8" borderId="17" xfId="0" applyFont="1" applyFill="1" applyBorder="1" applyAlignment="1" applyProtection="1">
      <alignment vertical="center"/>
    </xf>
    <xf numFmtId="0" fontId="9" fillId="8" borderId="18" xfId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4" borderId="19" xfId="0" applyFont="1" applyFill="1" applyBorder="1" applyAlignment="1" applyProtection="1">
      <alignment horizontal="left" vertical="center" wrapText="1"/>
    </xf>
    <xf numFmtId="0" fontId="2" fillId="4" borderId="19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1" fillId="2" borderId="35" xfId="1" applyBorder="1" applyAlignment="1" applyProtection="1">
      <alignment horizontal="center" vertical="center" wrapText="1"/>
    </xf>
    <xf numFmtId="0" fontId="1" fillId="2" borderId="35" xfId="1" applyBorder="1" applyAlignment="1" applyProtection="1">
      <alignment horizontal="left" vertical="center" wrapText="1"/>
    </xf>
    <xf numFmtId="0" fontId="1" fillId="2" borderId="0" xfId="1" applyBorder="1" applyAlignment="1" applyProtection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8" borderId="21" xfId="0" applyFont="1" applyFill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0" fontId="0" fillId="0" borderId="0" xfId="0" applyNumberFormat="1" applyBorder="1" applyProtection="1"/>
    <xf numFmtId="0" fontId="0" fillId="0" borderId="48" xfId="0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5" xfId="0" applyFont="1" applyBorder="1" applyProtection="1"/>
    <xf numFmtId="0" fontId="2" fillId="0" borderId="5" xfId="0" applyFont="1" applyFill="1" applyBorder="1" applyProtection="1"/>
    <xf numFmtId="0" fontId="0" fillId="0" borderId="21" xfId="0" applyBorder="1" applyProtection="1"/>
    <xf numFmtId="0" fontId="2" fillId="0" borderId="5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9" xfId="0" applyBorder="1" applyProtection="1"/>
    <xf numFmtId="0" fontId="2" fillId="0" borderId="4" xfId="0" applyFont="1" applyBorder="1" applyProtection="1"/>
    <xf numFmtId="0" fontId="0" fillId="0" borderId="15" xfId="0" applyBorder="1" applyProtection="1"/>
    <xf numFmtId="0" fontId="0" fillId="0" borderId="30" xfId="0" applyBorder="1" applyProtection="1"/>
    <xf numFmtId="165" fontId="0" fillId="0" borderId="0" xfId="0" applyNumberFormat="1" applyFill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6" fillId="5" borderId="0" xfId="0" applyFont="1" applyFill="1" applyAlignment="1" applyProtection="1">
      <alignment horizontal="left" vertical="center" wrapText="1"/>
    </xf>
    <xf numFmtId="0" fontId="2" fillId="5" borderId="0" xfId="0" applyFont="1" applyFill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0" fontId="9" fillId="8" borderId="45" xfId="1" applyFont="1" applyFill="1" applyBorder="1" applyAlignment="1" applyProtection="1">
      <alignment horizontal="center" vertical="center"/>
    </xf>
    <xf numFmtId="0" fontId="9" fillId="8" borderId="46" xfId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8" borderId="6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8" borderId="18" xfId="0" applyFont="1" applyFill="1" applyBorder="1" applyAlignment="1" applyProtection="1">
      <alignment horizontal="center" vertical="center" wrapText="1"/>
    </xf>
    <xf numFmtId="0" fontId="6" fillId="6" borderId="0" xfId="0" applyFont="1" applyFill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9" fillId="2" borderId="59" xfId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4">
    <cellStyle name="Bad" xfId="2" builtinId="27"/>
    <cellStyle name="Calculation" xfId="1" builtinId="22"/>
    <cellStyle name="Neutral" xfId="3" builtinId="28"/>
    <cellStyle name="Normal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medium">
          <color indexed="64"/>
        </top>
      </border>
    </dxf>
    <dxf>
      <protection locked="0" hidden="0"/>
    </dxf>
    <dxf>
      <font>
        <b/>
      </font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&quot; Maiņa&quot;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</border>
      <protection locked="1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>
        <right style="medium">
          <color indexed="64"/>
        </right>
      </border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4" formatCode="#&quot; Maiņa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</border>
      <protection locked="1" hidden="0"/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right style="thin">
          <color rgb="FF7F7F7F"/>
        </right>
      </border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rgb="FF7F7F7F"/>
        </left>
        <right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186"/>
        <scheme val="minor"/>
      </font>
      <numFmt numFmtId="1" formatCode="0"/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186"/>
        <scheme val="minor"/>
      </font>
      <numFmt numFmtId="1" formatCode="0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charset val="186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rgb="FF7F7F7F"/>
        </top>
        <bottom style="thin">
          <color rgb="FF7F7F7F"/>
        </bottom>
      </border>
      <protection locked="1" hidden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rgb="FF7F7F7F"/>
        </top>
        <bottom style="thin">
          <color rgb="FF7F7F7F"/>
        </bottom>
        <vertical/>
        <horizontal/>
      </border>
      <protection locked="1" hidden="0"/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rgb="FFFA7D00"/>
        <name val="Calibri"/>
        <family val="2"/>
        <charset val="186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border>
        <right style="thin">
          <color rgb="FF7F7F7F"/>
        </right>
      </border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protection locked="1" hidden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rgb="FFFA7D00"/>
        <name val="Calibri"/>
        <family val="2"/>
        <charset val="186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</font>
      <protection locked="1" hidden="0"/>
    </dxf>
    <dxf>
      <font>
        <b/>
      </font>
      <protection locked="1" hidden="0"/>
    </dxf>
    <dxf>
      <font>
        <b/>
      </font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81017</xdr:colOff>
      <xdr:row>1</xdr:row>
      <xdr:rowOff>96345</xdr:rowOff>
    </xdr:from>
    <xdr:to>
      <xdr:col>34</xdr:col>
      <xdr:colOff>833492</xdr:colOff>
      <xdr:row>2</xdr:row>
      <xdr:rowOff>582121</xdr:rowOff>
    </xdr:to>
    <xdr:pic>
      <xdr:nvPicPr>
        <xdr:cNvPr id="3" name="Graphic 1" descr="Trophy">
          <a:extLst>
            <a:ext uri="{FF2B5EF4-FFF2-40B4-BE49-F238E27FC236}">
              <a16:creationId xmlns:a16="http://schemas.microsoft.com/office/drawing/2014/main" id="{96B28A45-F48D-45EC-A189-35BC7A4AE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868258" y="753242"/>
          <a:ext cx="752475" cy="748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781050</xdr:colOff>
      <xdr:row>1</xdr:row>
      <xdr:rowOff>85725</xdr:rowOff>
    </xdr:from>
    <xdr:to>
      <xdr:col>18</xdr:col>
      <xdr:colOff>104775</xdr:colOff>
      <xdr:row>2</xdr:row>
      <xdr:rowOff>571500</xdr:rowOff>
    </xdr:to>
    <xdr:pic>
      <xdr:nvPicPr>
        <xdr:cNvPr id="3" name="Graphic 2" descr="Trophy">
          <a:extLst>
            <a:ext uri="{FF2B5EF4-FFF2-40B4-BE49-F238E27FC236}">
              <a16:creationId xmlns:a16="http://schemas.microsoft.com/office/drawing/2014/main" id="{1A36885C-D89C-4DEA-B0E5-5F4F8C2EB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696450" y="609600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28</xdr:col>
      <xdr:colOff>714375</xdr:colOff>
      <xdr:row>1</xdr:row>
      <xdr:rowOff>76200</xdr:rowOff>
    </xdr:from>
    <xdr:to>
      <xdr:col>30</xdr:col>
      <xdr:colOff>104775</xdr:colOff>
      <xdr:row>2</xdr:row>
      <xdr:rowOff>561975</xdr:rowOff>
    </xdr:to>
    <xdr:pic>
      <xdr:nvPicPr>
        <xdr:cNvPr id="4" name="Graphic 3" descr="Trophy">
          <a:extLst>
            <a:ext uri="{FF2B5EF4-FFF2-40B4-BE49-F238E27FC236}">
              <a16:creationId xmlns:a16="http://schemas.microsoft.com/office/drawing/2014/main" id="{3390FF69-AF31-4F74-8EB6-ABE338E28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259300" y="600075"/>
          <a:ext cx="752475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590549</xdr:colOff>
      <xdr:row>2</xdr:row>
      <xdr:rowOff>185736</xdr:rowOff>
    </xdr:from>
    <xdr:to>
      <xdr:col>15</xdr:col>
      <xdr:colOff>133350</xdr:colOff>
      <xdr:row>20</xdr:row>
      <xdr:rowOff>104775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People Graph">
              <a:extLst>
                <a:ext uri="{FF2B5EF4-FFF2-40B4-BE49-F238E27FC236}">
                  <a16:creationId xmlns:a16="http://schemas.microsoft.com/office/drawing/2014/main" id="{FE5E6B31-0E89-4858-B32E-466367658353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People Graph">
              <a:extLst>
                <a:ext uri="{FF2B5EF4-FFF2-40B4-BE49-F238E27FC236}">
                  <a16:creationId xmlns:a16="http://schemas.microsoft.com/office/drawing/2014/main" id="{FE5E6B31-0E89-4858-B32E-46636765835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611A2A8-1597-43F4-9843-5328F3F2717F}" name="Pirma_Karta" displayName="Pirma_Karta" ref="B4:AI500" headerRowDxfId="92" dataDxfId="91" totalsRowDxfId="90">
  <autoFilter ref="B4:AI500" xr:uid="{DBAD2F75-4D6D-4615-B6A7-65FF855FB3C3}">
    <filterColumn colId="2">
      <customFilters>
        <customFilter operator="notEqual" val=" "/>
      </customFilters>
    </filterColumn>
  </autoFilter>
  <sortState ref="B5:AI500">
    <sortCondition descending="1" ref="AG4:AG500"/>
  </sortState>
  <tableColumns count="34">
    <tableColumn id="1" xr3:uid="{118EB78C-A03B-4D52-AF2A-A0A4258F1CED}" name="Dalībnieka numurs" totalsRowLabel="Total" dataDxfId="89"/>
    <tableColumn id="2" xr3:uid="{9CB59D9F-62F3-453C-B0C6-2A264751F289}" name="Līga" dataDxfId="88"/>
    <tableColumn id="3" xr3:uid="{1A296913-A3E6-439B-847F-EFA63071DCB3}" name="Dalībnieks" dataDxfId="87"/>
    <tableColumn id="4" xr3:uid="{3A83C47C-36D7-4918-BE19-AB0B18344A60}" name="GS Maiņa_x000a_(Maiņa-Logs)" dataDxfId="86"/>
    <tableColumn id="5" xr3:uid="{24EBA169-C3F6-49AD-892D-67E89B1DC2BF}" name="GS1" dataDxfId="85"/>
    <tableColumn id="6" xr3:uid="{66D41679-E0B9-4479-BCF0-BE985131994D}" name="GS2" dataDxfId="84"/>
    <tableColumn id="7" xr3:uid="{6F56E55B-BCA3-4038-87CF-2C0FC24628B1}" name="GS3" dataDxfId="83"/>
    <tableColumn id="8" xr3:uid="{0A40F35E-E601-4066-8B72-2B5E34A26A7D}" name="GS4" dataDxfId="82"/>
    <tableColumn id="9" xr3:uid="{B84BF10D-4225-4844-91AF-569924BE00A4}" name="GS5" dataDxfId="81"/>
    <tableColumn id="10" xr3:uid="{38CD5A28-FCD1-4240-AE8C-B7B60CD22734}" name="GS6" dataDxfId="80"/>
    <tableColumn id="11" xr3:uid="{D1B80495-5D1D-4771-B8D1-7721675D4828}" name="GS7" dataDxfId="79"/>
    <tableColumn id="12" xr3:uid="{88C129F0-E7E1-49B0-A54E-CF6B3870744D}" name="GS8" dataDxfId="78"/>
    <tableColumn id="13" xr3:uid="{4FE69CC4-1DBD-4D0D-BAA3-7B496AF3D726}" name="GS9" dataDxfId="77"/>
    <tableColumn id="14" xr3:uid="{EDCBAA3A-FFCB-4A9D-90C8-778EA450C936}" name="GS10" dataDxfId="76"/>
    <tableColumn id="15" xr3:uid="{C92757AA-F630-45ED-BFDE-214522E13304}" name="GS Kopā " dataDxfId="75">
      <calculatedColumnFormula>SUM(F5:O5)</calculatedColumnFormula>
    </tableColumn>
    <tableColumn id="30" xr3:uid="{1760A170-49A3-4284-B532-61108B20A362}" name="GS(10, 9, 8)" dataDxfId="74">
      <calculatedColumnFormula>"("&amp;COUNTIF(F5:O5,10)&amp;", "&amp;COUNTIF(F5:O5,9)&amp;", "&amp;COUNTIF(F5:O5,8)&amp;")"</calculatedColumnFormula>
    </tableColumn>
    <tableColumn id="35" xr3:uid="{C32B332C-2D54-45A3-8CE9-2786A550CBD0}" name="GS1 Vieta Grupa" dataDxfId="73">
      <calculatedColumnFormula>COUNTIFS(Pirma_Karta[Līga],Pirma_Karta[[#This Row],[Līga]],Pirma_Karta[[GS Kopā ]],"&gt;"&amp;Pirma_Karta[[#This Row],[GS Kopā ]])+1</calculatedColumnFormula>
    </tableColumn>
    <tableColumn id="29" xr3:uid="{1477E464-747A-461E-8EAA-54E7CC7924E4}" name="VS Maiņa_x000a_(Maiņa-Logs)" dataDxfId="72"/>
    <tableColumn id="17" xr3:uid="{03725521-3007-4F92-BE1A-B1F1DF50F7D5}" name="VS1" dataDxfId="71">
      <calculatedColumnFormula>RANDBETWEEN(0,10)</calculatedColumnFormula>
    </tableColumn>
    <tableColumn id="18" xr3:uid="{7B62F2FF-D794-4A14-8BBB-C618F5F37479}" name="VS2" dataDxfId="70"/>
    <tableColumn id="19" xr3:uid="{A74FF96A-4E15-4FBC-96AA-555FA9C2F3C0}" name="VS3" dataDxfId="69"/>
    <tableColumn id="20" xr3:uid="{EB9105E4-9A1C-4249-BE4C-0369BC99F400}" name="VS4" dataDxfId="68"/>
    <tableColumn id="21" xr3:uid="{8009983A-611C-4CE7-ACF2-E41BE0807656}" name="VS5" dataDxfId="67"/>
    <tableColumn id="22" xr3:uid="{3222AE4F-E34B-48BC-BEC8-37A35E9D3B18}" name="VS6" dataDxfId="66"/>
    <tableColumn id="23" xr3:uid="{70FF9412-F1F3-423F-AE28-9FBC62BBA4D6}" name="VS7" dataDxfId="65"/>
    <tableColumn id="24" xr3:uid="{119C2A62-C930-499D-8BF0-C0E2EEBE877E}" name="VS8" dataDxfId="64"/>
    <tableColumn id="25" xr3:uid="{6F820EE8-8618-40BF-8A79-C4B64F1E6AB3}" name="VS9" dataDxfId="63"/>
    <tableColumn id="26" xr3:uid="{05339973-9913-47D9-AC7C-3101BF37E332}" name="VS10" dataDxfId="62"/>
    <tableColumn id="27" xr3:uid="{9F56A238-BFE7-4454-AA8C-3532A1BC7533}" name="VS Kopā" dataDxfId="61">
      <calculatedColumnFormula>SUM(T5:AC5)</calculatedColumnFormula>
    </tableColumn>
    <tableColumn id="31" xr3:uid="{6D86B7D9-3DE1-4DD2-9A7F-DF19F4744F45}" name="VS(10, 9, 8)" dataDxfId="60">
      <calculatedColumnFormula>"("&amp;COUNTIF(T5:AC5,10)&amp;", "&amp;COUNTIF(T5:AC5,9)&amp;", "&amp;COUNTIF(T5:AC5,8)&amp;")"</calculatedColumnFormula>
    </tableColumn>
    <tableColumn id="36" xr3:uid="{D26B5C4C-D0C6-4386-8B12-E9E8D4DD2B63}" name="VS1 Vieta Grupa" dataDxfId="59">
      <calculatedColumnFormula>COUNTIFS(Pirma_Karta[Līga],Pirma_Karta[[#This Row],[Līga]],Pirma_Karta[VS Kopā],"&gt;"&amp;Pirma_Karta[[#This Row],[VS Kopā]])+1</calculatedColumnFormula>
    </tableColumn>
    <tableColumn id="28" xr3:uid="{3FFCD3FA-E7D1-407A-8AAD-328A3F15E57E}" name="Punkti_x000a_ (GS + VS)" totalsRowFunction="sum" dataDxfId="58">
      <calculatedColumnFormula>(SUM(F5:O5))+(SUM(T5:AC5))</calculatedColumnFormula>
    </tableColumn>
    <tableColumn id="16" xr3:uid="{FA682F58-5E58-44F1-88AE-144BF125E80F}" name="Vieta_x000a_ (GS + VS) _x000a_(AUTO)" dataDxfId="57">
      <calculatedColumnFormula>RANK(Pirma_Karta[[#This Row],[Punkti
 (GS + VS)]],Pirma_Karta[Punkti
 (GS + VS)],0)</calculatedColumnFormula>
    </tableColumn>
    <tableColumn id="34" xr3:uid="{129BF9E8-2D3C-4D0C-8717-D4AD11BC4F01}" name="Vieta Grupā_x000a_LMS SuperKauss_x000a_(AUTO)" dataDxfId="56">
      <calculatedColumnFormula>COUNTIFS(Pirma_Karta[Līga],Pirma_Karta[[#This Row],[Līga]],Pirma_Karta[Punkti
 (GS + VS)],"&gt;"&amp;Pirma_Karta[Punkti
 (GS + VS)])+1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8D4641-D4B2-4E19-A2E7-FAC2119B32B4}" name="Otra_Karta" displayName="Otra_Karta" ref="B4:AE52" headerRowDxfId="55" dataDxfId="54" totalsRowDxfId="52" tableBorderDxfId="53">
  <autoFilter ref="B4:AE52" xr:uid="{DBAD2F75-4D6D-4615-B6A7-65FF855FB3C3}"/>
  <sortState ref="B29:AE40">
    <sortCondition ref="AE4:AE52"/>
  </sortState>
  <tableColumns count="30">
    <tableColumn id="1" xr3:uid="{1329A729-98E0-47BC-BA68-83C9942C8889}" name="Dalībnieka numurs" totalsRowLabel="Total" dataDxfId="51">
      <calculatedColumnFormula>INDEX(Pirma_Karta[],MATCH(Otra_Karta[[#This Row],[Dalībnieks]],Pirma_Karta[Dalībnieks],0),1)</calculatedColumnFormula>
    </tableColumn>
    <tableColumn id="12" xr3:uid="{15A24DAF-EE02-4926-B97F-F73A21ADBAFD}" name="GS" dataDxfId="50"/>
    <tableColumn id="11" xr3:uid="{D82B4385-A434-4628-AAA8-D67C3589772F}" name="VS" dataDxfId="49"/>
    <tableColumn id="2" xr3:uid="{A4F0254F-9F98-49E4-9D31-3E85ACFCEB1D}" name="Līga" dataDxfId="48">
      <calculatedColumnFormula>INDEX(Pirma_Karta[],MATCH(Otra_Karta[[#This Row],[Dalībnieks]],Pirma_Karta[Dalībnieks],0),2)</calculatedColumnFormula>
    </tableColumn>
    <tableColumn id="3" xr3:uid="{425EDA4F-059F-408F-B74D-AE81A268DA65}" name="Dalībnieks" dataDxfId="47"/>
    <tableColumn id="34" xr3:uid="{7FBD8ED2-1A59-463C-812C-776A293E9513}" name="Pirmās Kārtas rezultāts" dataDxfId="46">
      <calculatedColumnFormula>INDEX(Pirma_Karta[],MATCH(Otra_Karta[[#This Row],[Dalībnieks]],Pirma_Karta[Dalībnieks],0),30)</calculatedColumnFormula>
    </tableColumn>
    <tableColumn id="14" xr3:uid="{657B70EE-7BA3-4B89-8BFD-E48FC7FDBE18}" name="Puse no Pirmās kārtas GS rezultāta" dataDxfId="45">
      <calculatedColumnFormula>INDEX(Pirma_Karta[],MATCH(Otra_Karta[[#This Row],[Dalībnieks]],Pirma_Karta[Dalībnieks],0),15)/2</calculatedColumnFormula>
    </tableColumn>
    <tableColumn id="4" xr3:uid="{25780883-4794-4F68-9FD9-3B9ACDB43E34}" name="GS Maiņa" dataDxfId="44"/>
    <tableColumn id="5" xr3:uid="{443DEEB2-6CC3-46DE-86AA-16F1B2E8CA7A}" name="GS1" dataDxfId="43"/>
    <tableColumn id="6" xr3:uid="{6C57F5A4-A319-4C09-B559-E1A9BB61DA3B}" name="GS2" dataDxfId="42"/>
    <tableColumn id="7" xr3:uid="{E25879AD-B4F6-4AFD-A7B2-F0F2BDF2DA8F}" name="GS3" dataDxfId="41"/>
    <tableColumn id="8" xr3:uid="{A0F6BBAB-4406-4389-9AD7-5D05609F1467}" name="GS4" dataDxfId="40"/>
    <tableColumn id="9" xr3:uid="{68F66574-209D-4EBE-948B-9CAD7253E388}" name="GS5" dataDxfId="39"/>
    <tableColumn id="15" xr3:uid="{76EE8D45-EAEE-4AB9-8543-E381692664FC}" name="Otrās Kārtas_x000a_GS Rezultāts" dataDxfId="38">
      <calculatedColumnFormula>SUM(J5:N5)</calculatedColumnFormula>
    </tableColumn>
    <tableColumn id="30" xr3:uid="{EE294D62-3444-4666-A2B6-76A3BEDF51CF}" name="GS(10, 9, 8)" dataDxfId="37">
      <calculatedColumnFormula>"("&amp;COUNTIF(J5:N5,10)&amp;", "&amp;COUNTIF(J5:N5,9)&amp;", "&amp;COUNTIF(J5:N5,8)&amp;")"</calculatedColumnFormula>
    </tableColumn>
    <tableColumn id="16" xr3:uid="{B29D857D-BB1E-4E5C-A334-49A849CCAF00}" name="Rezultāts Abās GS Kārtās" dataDxfId="36">
      <calculatedColumnFormula>Otra_Karta[[#This Row],[Puse no Pirmās kārtas GS rezultāta]]+Otra_Karta[[#This Row],[Otrās Kārtas
GS Rezultāts]]</calculatedColumnFormula>
    </tableColumn>
    <tableColumn id="22" xr3:uid="{FE8B83B5-ECE0-4AE2-B266-6AA234FCAABA}" name="Vieta GS Savā Līgā_x000a_(AUTO)" dataDxfId="35">
      <calculatedColumnFormula>COUNTIFS(Otra_Karta[Līga],Otra_Karta[[#This Row],[Līga]],Otra_Karta[Rezultāts Abās GS Kārtās],"&gt;"&amp;Otra_Karta[Rezultāts Abās GS Kārtās])+1</calculatedColumnFormula>
    </tableColumn>
    <tableColumn id="23" xr3:uid="{0D25B0AD-4E00-4337-B3C6-0B8707067601}" name="Vieta GS Savā Līgā" dataDxfId="34"/>
    <tableColumn id="25" xr3:uid="{FC9BC57C-85CA-45E2-9161-1DD28EAB9055}" name="Puse no Pirmās kārtas VS rezultāta" dataDxfId="33">
      <calculatedColumnFormula>INDEX(Pirma_Karta[],MATCH(Otra_Karta[[#This Row],[Dalībnieks]],Pirma_Karta[Dalībnieks],0),29)/2</calculatedColumnFormula>
    </tableColumn>
    <tableColumn id="29" xr3:uid="{D924499B-7BC8-4A70-BFDB-F25B079C4FC8}" name="VS Maiņa" dataDxfId="32"/>
    <tableColumn id="17" xr3:uid="{C9793F84-2F92-469A-975F-CF2718249C9A}" name="VS1" dataDxfId="31"/>
    <tableColumn id="18" xr3:uid="{E70F7C8F-057A-4E00-B838-5C95DE7C7568}" name="VS2" dataDxfId="30"/>
    <tableColumn id="19" xr3:uid="{1CEEADA6-4558-4A79-A47E-E2010725A92F}" name="VS3" dataDxfId="29"/>
    <tableColumn id="20" xr3:uid="{EC96E6EC-6BBD-4C00-A5B9-37E57AD15B8C}" name="VS4" dataDxfId="28"/>
    <tableColumn id="21" xr3:uid="{314BE850-70CA-4B33-B884-2300E58A0B6E}" name="VS5" dataDxfId="27"/>
    <tableColumn id="27" xr3:uid="{6482B930-3E43-4CDB-B9A9-28A78711BBA7}" name="Otrās Kārtas_x000a_VS Rezultāts" dataDxfId="26">
      <calculatedColumnFormula>SUM(V5:Z5)</calculatedColumnFormula>
    </tableColumn>
    <tableColumn id="31" xr3:uid="{EDDD0C70-3B20-4920-853C-6AC39E733FB9}" name="VS(10, 9, 8)" dataDxfId="25">
      <calculatedColumnFormula>"("&amp;COUNTIF(V5:Z5,10)&amp;", "&amp;COUNTIF(V5:Z5,9)&amp;", "&amp;COUNTIF(V5:Z5,8)&amp;")"</calculatedColumnFormula>
    </tableColumn>
    <tableColumn id="33" xr3:uid="{69597B9A-DE1A-4DCF-8A0E-48E68ACCE5E1}" name="Rezultāts Abās VS Kārtās" dataDxfId="24">
      <calculatedColumnFormula>Otra_Karta[[#This Row],[Puse no Pirmās kārtas VS rezultāta]]+Otra_Karta[[#This Row],[Otrās Kārtas
VS Rezultāts]]</calculatedColumnFormula>
    </tableColumn>
    <tableColumn id="32" xr3:uid="{FA0DB3C2-460B-4ADF-B1FB-1D2ACDCF8737}" name="Vieta VS Savā Līgā_x000a_(AUTO)" dataDxfId="23">
      <calculatedColumnFormula>COUNTIFS(Otra_Karta[Līga],Otra_Karta[[#This Row],[Līga]],Otra_Karta[Rezultāts Abās VS Kārtās],"&gt;"&amp;Otra_Karta[Rezultāts Abās VS Kārtās])+1</calculatedColumnFormula>
    </tableColumn>
    <tableColumn id="26" xr3:uid="{7879BBB5-2605-44DB-86DB-3E521331CAB1}" name="Vieta VS Savā Līgā" dataDxfId="22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843AC5-05A8-482D-8CCF-13C267E357B1}" name="Sportings" displayName="Sportings" ref="B6:F200" totalsRowShown="0" headerRowDxfId="21" dataDxfId="20" tableBorderDxfId="19">
  <autoFilter ref="B6:F200" xr:uid="{C9C31963-F4D3-4185-9585-EBC87A4E6A80}">
    <filterColumn colId="0">
      <customFilters>
        <customFilter operator="notEqual" val=" "/>
      </customFilters>
    </filterColumn>
  </autoFilter>
  <sortState ref="B7:F200">
    <sortCondition descending="1" ref="E6:E200"/>
  </sortState>
  <tableColumns count="5">
    <tableColumn id="1" xr3:uid="{043FDB02-6256-4F9F-818F-FFBE502137F9}" name="Dablībnieka numurs" dataDxfId="18"/>
    <tableColumn id="2" xr3:uid="{A49F4E4D-D879-424F-B84E-E1CA3A8B6644}" name="Līga" dataDxfId="17">
      <calculatedColumnFormula>INDEX(Pirma_Karta[],MATCH(Sportings[[#This Row],[Dablībnieka numurs]],Pirma_Karta[Dalībnieka numurs],0),2)</calculatedColumnFormula>
    </tableColumn>
    <tableColumn id="3" xr3:uid="{5E8206F1-255A-4819-A74E-38C61A6BDE93}" name="Dalībnieks" dataDxfId="16">
      <calculatedColumnFormula>INDEX(Pirma_Karta[],MATCH(Sportings[[#This Row],[Dablībnieka numurs]],Pirma_Karta[Dalībnieka numurs],0),3)</calculatedColumnFormula>
    </tableColumn>
    <tableColumn id="4" xr3:uid="{511C52AA-6929-46DA-B330-D6810C298C9A}" name="Pamatsērija" dataDxfId="15"/>
    <tableColumn id="7" xr3:uid="{819A7523-7BE0-4A67-8A24-7A348F0BE1FD}" name="Vieta Pamatsērijā (automātiskais sadalījums)" dataDxfId="14">
      <calculatedColumnFormula>RANK(Sportings[[#This Row],[Pamatsērija]],Sportings[Pamatsērija])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ebextensions/webextension1.xml><?xml version="1.0" encoding="utf-8"?>
<we:webextension xmlns:we="http://schemas.microsoft.com/office/webextensions/webextension/2010/11" id="{FE5E6B31-0E89-4858-B32E-466367658353}">
  <we:reference id="wa104104476" version="1.3.0.0" store="en-US" storeType="OMEX"/>
  <we:alternateReferences/>
  <we:properties>
    <we:property name="sku" value="&quot;peoplebar-classic&quot;"/>
    <we:property name="theme" value="&quot;classic-greengrey&quot;"/>
    <we:property name="shape" value="&quot;muscle-people&quot;"/>
    <we:property name="layout-element-title" value="&quot;MMD un LMS Kausi 2019&quot;"/>
  </we:properties>
  <we:bindings>
    <we:binding id="dataVizBinding" type="matrix" appref="{03D65E0E-5213-4896-9C90-7DB2E8F6A68E}"/>
  </we:bindings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AD4C8-CCDD-4D8A-B5A4-202CCD676843}">
  <sheetPr>
    <pageSetUpPr fitToPage="1"/>
  </sheetPr>
  <dimension ref="A1:AI501"/>
  <sheetViews>
    <sheetView tabSelected="1" zoomScale="87" workbookViewId="0">
      <selection activeCell="F8" sqref="F8:O8"/>
    </sheetView>
  </sheetViews>
  <sheetFormatPr defaultColWidth="9.140625" defaultRowHeight="15" x14ac:dyDescent="0.25"/>
  <cols>
    <col min="1" max="1" width="9.140625" style="9"/>
    <col min="2" max="2" width="7.140625" style="121" customWidth="1"/>
    <col min="3" max="3" width="11.28515625" style="121" customWidth="1"/>
    <col min="4" max="4" width="21.28515625" style="121" customWidth="1"/>
    <col min="5" max="5" width="15.5703125" style="170" customWidth="1"/>
    <col min="6" max="15" width="5.28515625" style="121" customWidth="1"/>
    <col min="16" max="16" width="10.140625" style="177" customWidth="1"/>
    <col min="17" max="18" width="11" style="178" customWidth="1"/>
    <col min="19" max="19" width="12.28515625" style="179" customWidth="1"/>
    <col min="20" max="29" width="5.28515625" style="121" customWidth="1"/>
    <col min="30" max="30" width="10.28515625" style="120" customWidth="1"/>
    <col min="31" max="32" width="13" style="121" customWidth="1"/>
    <col min="33" max="33" width="16" style="120" customWidth="1"/>
    <col min="34" max="35" width="15.28515625" style="120" customWidth="1"/>
    <col min="36" max="37" width="9.140625" style="121"/>
    <col min="38" max="38" width="10.28515625" style="121" customWidth="1"/>
    <col min="39" max="39" width="10.7109375" style="121" customWidth="1"/>
    <col min="40" max="16384" width="9.140625" style="121"/>
  </cols>
  <sheetData>
    <row r="1" spans="1:35" ht="52.15" customHeight="1" thickBot="1" x14ac:dyDescent="0.3">
      <c r="B1" s="221" t="s">
        <v>0</v>
      </c>
      <c r="C1" s="222"/>
      <c r="D1" s="222"/>
      <c r="E1" s="237" t="s">
        <v>400</v>
      </c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180"/>
      <c r="S1" s="119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8"/>
      <c r="AE1" s="117"/>
      <c r="AF1" s="117"/>
    </row>
    <row r="2" spans="1:35" ht="21" customHeight="1" thickBot="1" x14ac:dyDescent="0.3">
      <c r="D2" s="117"/>
      <c r="E2" s="226" t="s">
        <v>1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124"/>
      <c r="S2" s="235" t="s">
        <v>2</v>
      </c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181"/>
      <c r="AG2" s="219"/>
      <c r="AH2" s="182"/>
      <c r="AI2" s="183"/>
    </row>
    <row r="3" spans="1:35" ht="64.5" customHeight="1" thickBot="1" x14ac:dyDescent="0.3">
      <c r="D3" s="184"/>
      <c r="E3" s="185"/>
      <c r="F3" s="223" t="s">
        <v>3</v>
      </c>
      <c r="G3" s="224"/>
      <c r="H3" s="224"/>
      <c r="I3" s="224"/>
      <c r="J3" s="224"/>
      <c r="K3" s="224"/>
      <c r="L3" s="224"/>
      <c r="M3" s="224"/>
      <c r="N3" s="224"/>
      <c r="O3" s="225"/>
      <c r="P3" s="228"/>
      <c r="Q3" s="229"/>
      <c r="R3" s="186"/>
      <c r="S3" s="187"/>
      <c r="T3" s="230" t="s">
        <v>4</v>
      </c>
      <c r="U3" s="231"/>
      <c r="V3" s="231"/>
      <c r="W3" s="231"/>
      <c r="X3" s="232"/>
      <c r="Y3" s="230" t="s">
        <v>5</v>
      </c>
      <c r="Z3" s="233"/>
      <c r="AA3" s="233"/>
      <c r="AB3" s="233"/>
      <c r="AC3" s="234"/>
      <c r="AD3" s="228"/>
      <c r="AE3" s="229"/>
      <c r="AF3" s="188"/>
      <c r="AG3" s="220"/>
      <c r="AH3" s="189"/>
      <c r="AI3" s="190"/>
    </row>
    <row r="4" spans="1:35" ht="75" customHeight="1" thickBot="1" x14ac:dyDescent="0.3">
      <c r="A4" s="9" t="s">
        <v>6</v>
      </c>
      <c r="B4" s="191" t="s">
        <v>7</v>
      </c>
      <c r="C4" s="192" t="s">
        <v>8</v>
      </c>
      <c r="D4" s="193" t="s">
        <v>9</v>
      </c>
      <c r="E4" s="194" t="s">
        <v>10</v>
      </c>
      <c r="F4" s="195" t="s">
        <v>11</v>
      </c>
      <c r="G4" s="195" t="s">
        <v>12</v>
      </c>
      <c r="H4" s="195" t="s">
        <v>13</v>
      </c>
      <c r="I4" s="195" t="s">
        <v>14</v>
      </c>
      <c r="J4" s="195" t="s">
        <v>15</v>
      </c>
      <c r="K4" s="195" t="s">
        <v>16</v>
      </c>
      <c r="L4" s="195" t="s">
        <v>17</v>
      </c>
      <c r="M4" s="195" t="s">
        <v>18</v>
      </c>
      <c r="N4" s="195" t="s">
        <v>19</v>
      </c>
      <c r="O4" s="196" t="s">
        <v>20</v>
      </c>
      <c r="P4" s="197" t="s">
        <v>21</v>
      </c>
      <c r="Q4" s="198" t="s">
        <v>22</v>
      </c>
      <c r="R4" s="199" t="s">
        <v>405</v>
      </c>
      <c r="S4" s="146" t="s">
        <v>23</v>
      </c>
      <c r="T4" s="196" t="s">
        <v>24</v>
      </c>
      <c r="U4" s="200" t="s">
        <v>25</v>
      </c>
      <c r="V4" s="200" t="s">
        <v>26</v>
      </c>
      <c r="W4" s="200" t="s">
        <v>27</v>
      </c>
      <c r="X4" s="201" t="s">
        <v>28</v>
      </c>
      <c r="Y4" s="196" t="s">
        <v>29</v>
      </c>
      <c r="Z4" s="200" t="s">
        <v>30</v>
      </c>
      <c r="AA4" s="200" t="s">
        <v>31</v>
      </c>
      <c r="AB4" s="200" t="s">
        <v>32</v>
      </c>
      <c r="AC4" s="201" t="s">
        <v>33</v>
      </c>
      <c r="AD4" s="197" t="s">
        <v>34</v>
      </c>
      <c r="AE4" s="197" t="s">
        <v>35</v>
      </c>
      <c r="AF4" s="197" t="s">
        <v>406</v>
      </c>
      <c r="AG4" s="197" t="s">
        <v>367</v>
      </c>
      <c r="AH4" s="197" t="s">
        <v>398</v>
      </c>
      <c r="AI4" s="151" t="s">
        <v>399</v>
      </c>
    </row>
    <row r="5" spans="1:35" ht="15.75" x14ac:dyDescent="0.25">
      <c r="A5" s="9">
        <v>1</v>
      </c>
      <c r="B5" s="25">
        <v>138</v>
      </c>
      <c r="C5" s="34" t="s">
        <v>57</v>
      </c>
      <c r="D5" s="49" t="s">
        <v>205</v>
      </c>
      <c r="E5" s="46" t="s">
        <v>404</v>
      </c>
      <c r="F5" s="118">
        <v>10</v>
      </c>
      <c r="G5" s="118">
        <v>10</v>
      </c>
      <c r="H5" s="118">
        <v>10</v>
      </c>
      <c r="I5" s="118">
        <v>10</v>
      </c>
      <c r="J5" s="118">
        <v>9</v>
      </c>
      <c r="K5" s="118">
        <v>9</v>
      </c>
      <c r="L5" s="118">
        <v>7</v>
      </c>
      <c r="M5" s="118">
        <v>7</v>
      </c>
      <c r="N5" s="118">
        <v>6</v>
      </c>
      <c r="O5" s="118">
        <v>9</v>
      </c>
      <c r="P5" s="51">
        <f t="shared" ref="P5:P36" si="0">SUM(F5:O5)</f>
        <v>87</v>
      </c>
      <c r="Q5" s="52" t="str">
        <f t="shared" ref="Q5:Q36" si="1">"("&amp;COUNTIF(F5:O5,10)&amp;", "&amp;COUNTIF(F5:O5,9)&amp;", "&amp;COUNTIF(F5:O5,8)&amp;")"</f>
        <v>(4, 3, 0)</v>
      </c>
      <c r="R5" s="52">
        <f>COUNTIFS(Pirma_Karta[Līga],Pirma_Karta[[#This Row],[Līga]],Pirma_Karta[[GS Kopā ]],"&gt;"&amp;Pirma_Karta[[#This Row],[GS Kopā ]])+1</f>
        <v>7</v>
      </c>
      <c r="S5" s="46" t="s">
        <v>207</v>
      </c>
      <c r="T5" s="118">
        <v>10</v>
      </c>
      <c r="U5" s="118">
        <v>10</v>
      </c>
      <c r="V5" s="118">
        <v>9</v>
      </c>
      <c r="W5" s="118">
        <v>9</v>
      </c>
      <c r="X5" s="118">
        <v>9</v>
      </c>
      <c r="Y5" s="118">
        <v>10</v>
      </c>
      <c r="Z5" s="118">
        <v>10</v>
      </c>
      <c r="AA5" s="118">
        <v>10</v>
      </c>
      <c r="AB5" s="118">
        <v>10</v>
      </c>
      <c r="AC5" s="118">
        <v>8</v>
      </c>
      <c r="AD5" s="53">
        <f t="shared" ref="AD5:AD68" si="2">SUM(T5:AC5)</f>
        <v>95</v>
      </c>
      <c r="AE5" s="54" t="str">
        <f t="shared" ref="AE5:AE36" si="3">"("&amp;COUNTIF(T5:AC5,10)&amp;", "&amp;COUNTIF(T5:AC5,9)&amp;", "&amp;COUNTIF(T5:AC5,8)&amp;")"</f>
        <v>(6, 3, 1)</v>
      </c>
      <c r="AF5" s="54">
        <f>COUNTIFS(Pirma_Karta[Līga],Pirma_Karta[[#This Row],[Līga]],Pirma_Karta[VS Kopā],"&gt;"&amp;Pirma_Karta[[#This Row],[VS Kopā]])+1</f>
        <v>1</v>
      </c>
      <c r="AG5" s="14">
        <f t="shared" ref="AG5:AG36" si="4">(SUM(F5:O5))+(SUM(T5:AC5))</f>
        <v>182</v>
      </c>
      <c r="AH5" s="15">
        <f>RANK(Pirma_Karta[[#This Row],[Punkti
 (GS + VS)]],Pirma_Karta[Punkti
 (GS + VS)],0)</f>
        <v>1</v>
      </c>
      <c r="AI5" s="15">
        <f>COUNTIFS(Pirma_Karta[Līga],Pirma_Karta[[#This Row],[Līga]],Pirma_Karta[Punkti
 (GS + VS)],"&gt;"&amp;Pirma_Karta[Punkti
 (GS + VS)])+1</f>
        <v>1</v>
      </c>
    </row>
    <row r="6" spans="1:35" ht="15.75" x14ac:dyDescent="0.25">
      <c r="A6" s="9">
        <v>2</v>
      </c>
      <c r="B6" s="26">
        <v>102</v>
      </c>
      <c r="C6" s="34" t="s">
        <v>57</v>
      </c>
      <c r="D6" s="49" t="s">
        <v>340</v>
      </c>
      <c r="E6" s="46" t="s">
        <v>341</v>
      </c>
      <c r="F6" s="118">
        <v>10</v>
      </c>
      <c r="G6" s="118">
        <v>10</v>
      </c>
      <c r="H6" s="118">
        <v>10</v>
      </c>
      <c r="I6" s="118">
        <v>10</v>
      </c>
      <c r="J6" s="118">
        <v>10</v>
      </c>
      <c r="K6" s="118">
        <v>10</v>
      </c>
      <c r="L6" s="118">
        <v>9</v>
      </c>
      <c r="M6" s="118">
        <v>9</v>
      </c>
      <c r="N6" s="118">
        <v>8</v>
      </c>
      <c r="O6" s="118">
        <v>7</v>
      </c>
      <c r="P6" s="51">
        <f t="shared" si="0"/>
        <v>93</v>
      </c>
      <c r="Q6" s="52" t="str">
        <f t="shared" si="1"/>
        <v>(6, 2, 1)</v>
      </c>
      <c r="R6" s="52">
        <f>COUNTIFS(Pirma_Karta[Līga],Pirma_Karta[[#This Row],[Līga]],Pirma_Karta[[GS Kopā ]],"&gt;"&amp;Pirma_Karta[[#This Row],[GS Kopā ]])+1</f>
        <v>2</v>
      </c>
      <c r="S6" s="46" t="s">
        <v>282</v>
      </c>
      <c r="T6" s="118">
        <v>10</v>
      </c>
      <c r="U6" s="118">
        <v>9</v>
      </c>
      <c r="V6" s="118">
        <v>9</v>
      </c>
      <c r="W6" s="118">
        <v>9</v>
      </c>
      <c r="X6" s="118">
        <v>7</v>
      </c>
      <c r="Y6" s="118">
        <v>9</v>
      </c>
      <c r="Z6" s="118">
        <v>9</v>
      </c>
      <c r="AA6" s="118">
        <v>8</v>
      </c>
      <c r="AB6" s="118">
        <v>8</v>
      </c>
      <c r="AC6" s="118">
        <v>8</v>
      </c>
      <c r="AD6" s="55">
        <f t="shared" si="2"/>
        <v>86</v>
      </c>
      <c r="AE6" s="56" t="str">
        <f t="shared" si="3"/>
        <v>(1, 5, 3)</v>
      </c>
      <c r="AF6" s="56">
        <f>COUNTIFS(Pirma_Karta[Līga],Pirma_Karta[[#This Row],[Līga]],Pirma_Karta[VS Kopā],"&gt;"&amp;Pirma_Karta[[#This Row],[VS Kopā]])+1</f>
        <v>4</v>
      </c>
      <c r="AG6" s="18">
        <f t="shared" si="4"/>
        <v>179</v>
      </c>
      <c r="AH6" s="15">
        <f>RANK(Pirma_Karta[[#This Row],[Punkti
 (GS + VS)]],Pirma_Karta[Punkti
 (GS + VS)],0)</f>
        <v>2</v>
      </c>
      <c r="AI6" s="15">
        <f>COUNTIFS(Pirma_Karta[Līga],Pirma_Karta[[#This Row],[Līga]],Pirma_Karta[Punkti
 (GS + VS)],"&gt;"&amp;Pirma_Karta[Punkti
 (GS + VS)])+1</f>
        <v>2</v>
      </c>
    </row>
    <row r="7" spans="1:35" ht="15.75" x14ac:dyDescent="0.25">
      <c r="A7" s="9">
        <v>3</v>
      </c>
      <c r="B7" s="26">
        <v>22</v>
      </c>
      <c r="C7" s="34" t="s">
        <v>36</v>
      </c>
      <c r="D7" s="49" t="s">
        <v>305</v>
      </c>
      <c r="E7" s="46" t="s">
        <v>125</v>
      </c>
      <c r="F7" s="118">
        <v>10</v>
      </c>
      <c r="G7" s="118">
        <v>10</v>
      </c>
      <c r="H7" s="118">
        <v>10</v>
      </c>
      <c r="I7" s="118">
        <v>10</v>
      </c>
      <c r="J7" s="118">
        <v>9</v>
      </c>
      <c r="K7" s="118">
        <v>9</v>
      </c>
      <c r="L7" s="118">
        <v>9</v>
      </c>
      <c r="M7" s="118">
        <v>9</v>
      </c>
      <c r="N7" s="118">
        <v>8</v>
      </c>
      <c r="O7" s="118">
        <v>6</v>
      </c>
      <c r="P7" s="51">
        <f t="shared" si="0"/>
        <v>90</v>
      </c>
      <c r="Q7" s="52" t="str">
        <f t="shared" si="1"/>
        <v>(4, 4, 1)</v>
      </c>
      <c r="R7" s="52">
        <f>COUNTIFS(Pirma_Karta[Līga],Pirma_Karta[[#This Row],[Līga]],Pirma_Karta[[GS Kopā ]],"&gt;"&amp;Pirma_Karta[[#This Row],[GS Kopā ]])+1</f>
        <v>1</v>
      </c>
      <c r="S7" s="46" t="s">
        <v>197</v>
      </c>
      <c r="T7" s="118">
        <v>10</v>
      </c>
      <c r="U7" s="118">
        <v>9</v>
      </c>
      <c r="V7" s="118">
        <v>8</v>
      </c>
      <c r="W7" s="118">
        <v>7</v>
      </c>
      <c r="X7" s="118">
        <v>7</v>
      </c>
      <c r="Y7" s="118">
        <v>10</v>
      </c>
      <c r="Z7" s="118">
        <v>10</v>
      </c>
      <c r="AA7" s="118">
        <v>9</v>
      </c>
      <c r="AB7" s="118">
        <v>9</v>
      </c>
      <c r="AC7" s="118">
        <v>8</v>
      </c>
      <c r="AD7" s="55">
        <f t="shared" si="2"/>
        <v>87</v>
      </c>
      <c r="AE7" s="56" t="str">
        <f t="shared" si="3"/>
        <v>(3, 3, 2)</v>
      </c>
      <c r="AF7" s="56">
        <f>COUNTIFS(Pirma_Karta[Līga],Pirma_Karta[[#This Row],[Līga]],Pirma_Karta[VS Kopā],"&gt;"&amp;Pirma_Karta[[#This Row],[VS Kopā]])+1</f>
        <v>8</v>
      </c>
      <c r="AG7" s="18">
        <f t="shared" si="4"/>
        <v>177</v>
      </c>
      <c r="AH7" s="15">
        <f>RANK(Pirma_Karta[[#This Row],[Punkti
 (GS + VS)]],Pirma_Karta[Punkti
 (GS + VS)],0)</f>
        <v>3</v>
      </c>
      <c r="AI7" s="15">
        <f>COUNTIFS(Pirma_Karta[Līga],Pirma_Karta[[#This Row],[Līga]],Pirma_Karta[Punkti
 (GS + VS)],"&gt;"&amp;Pirma_Karta[Punkti
 (GS + VS)])+1</f>
        <v>1</v>
      </c>
    </row>
    <row r="8" spans="1:35" ht="15.75" x14ac:dyDescent="0.25">
      <c r="A8" s="9">
        <v>4</v>
      </c>
      <c r="B8" s="26">
        <v>157</v>
      </c>
      <c r="C8" s="34" t="s">
        <v>57</v>
      </c>
      <c r="D8" s="48" t="s">
        <v>58</v>
      </c>
      <c r="E8" s="46" t="s">
        <v>59</v>
      </c>
      <c r="F8" s="118">
        <v>10</v>
      </c>
      <c r="G8" s="118">
        <v>10</v>
      </c>
      <c r="H8" s="118">
        <v>10</v>
      </c>
      <c r="I8" s="118">
        <v>7</v>
      </c>
      <c r="J8" s="118">
        <v>8</v>
      </c>
      <c r="K8" s="118">
        <v>9</v>
      </c>
      <c r="L8" s="118">
        <v>8</v>
      </c>
      <c r="M8" s="118">
        <v>9</v>
      </c>
      <c r="N8" s="118">
        <v>9</v>
      </c>
      <c r="O8" s="118">
        <v>7</v>
      </c>
      <c r="P8" s="51">
        <f t="shared" si="0"/>
        <v>87</v>
      </c>
      <c r="Q8" s="52" t="str">
        <f t="shared" si="1"/>
        <v>(3, 3, 2)</v>
      </c>
      <c r="R8" s="52">
        <f>COUNTIFS(Pirma_Karta[Līga],Pirma_Karta[[#This Row],[Līga]],Pirma_Karta[[GS Kopā ]],"&gt;"&amp;Pirma_Karta[[#This Row],[GS Kopā ]])+1</f>
        <v>7</v>
      </c>
      <c r="S8" s="46" t="s">
        <v>60</v>
      </c>
      <c r="T8" s="118">
        <v>10</v>
      </c>
      <c r="U8" s="118">
        <v>9</v>
      </c>
      <c r="V8" s="118">
        <v>9</v>
      </c>
      <c r="W8" s="118">
        <v>9</v>
      </c>
      <c r="X8" s="118">
        <v>6</v>
      </c>
      <c r="Y8" s="118">
        <v>10</v>
      </c>
      <c r="Z8" s="118">
        <v>10</v>
      </c>
      <c r="AA8" s="118">
        <v>10</v>
      </c>
      <c r="AB8" s="118">
        <v>8</v>
      </c>
      <c r="AC8" s="118">
        <v>8</v>
      </c>
      <c r="AD8" s="55">
        <f t="shared" si="2"/>
        <v>89</v>
      </c>
      <c r="AE8" s="56" t="str">
        <f t="shared" si="3"/>
        <v>(4, 3, 2)</v>
      </c>
      <c r="AF8" s="56">
        <f>COUNTIFS(Pirma_Karta[Līga],Pirma_Karta[[#This Row],[Līga]],Pirma_Karta[VS Kopā],"&gt;"&amp;Pirma_Karta[[#This Row],[VS Kopā]])+1</f>
        <v>3</v>
      </c>
      <c r="AG8" s="18">
        <f t="shared" si="4"/>
        <v>176</v>
      </c>
      <c r="AH8" s="15">
        <f>RANK(Pirma_Karta[[#This Row],[Punkti
 (GS + VS)]],Pirma_Karta[Punkti
 (GS + VS)],0)</f>
        <v>4</v>
      </c>
      <c r="AI8" s="15">
        <f>COUNTIFS(Pirma_Karta[Līga],Pirma_Karta[[#This Row],[Līga]],Pirma_Karta[Punkti
 (GS + VS)],"&gt;"&amp;Pirma_Karta[Punkti
 (GS + VS)])+1</f>
        <v>3</v>
      </c>
    </row>
    <row r="9" spans="1:35" ht="15.75" x14ac:dyDescent="0.25">
      <c r="A9" s="9">
        <v>5</v>
      </c>
      <c r="B9" s="202">
        <v>170</v>
      </c>
      <c r="C9" s="34" t="s">
        <v>57</v>
      </c>
      <c r="D9" s="48" t="s">
        <v>394</v>
      </c>
      <c r="E9" s="46" t="s">
        <v>402</v>
      </c>
      <c r="F9" s="118">
        <v>9</v>
      </c>
      <c r="G9" s="118">
        <v>8</v>
      </c>
      <c r="H9" s="118">
        <v>10</v>
      </c>
      <c r="I9" s="118">
        <v>10</v>
      </c>
      <c r="J9" s="118">
        <v>10</v>
      </c>
      <c r="K9" s="118">
        <v>10</v>
      </c>
      <c r="L9" s="118">
        <v>10</v>
      </c>
      <c r="M9" s="118">
        <v>10</v>
      </c>
      <c r="N9" s="118">
        <v>10</v>
      </c>
      <c r="O9" s="118">
        <v>10</v>
      </c>
      <c r="P9" s="51">
        <f t="shared" si="0"/>
        <v>97</v>
      </c>
      <c r="Q9" s="52" t="str">
        <f t="shared" si="1"/>
        <v>(8, 1, 1)</v>
      </c>
      <c r="R9" s="52">
        <f>COUNTIFS(Pirma_Karta[Līga],Pirma_Karta[[#This Row],[Līga]],Pirma_Karta[[GS Kopā ]],"&gt;"&amp;Pirma_Karta[[#This Row],[GS Kopā ]])+1</f>
        <v>1</v>
      </c>
      <c r="S9" s="203" t="s">
        <v>255</v>
      </c>
      <c r="T9" s="118">
        <v>10</v>
      </c>
      <c r="U9" s="118">
        <v>9</v>
      </c>
      <c r="V9" s="118">
        <v>9</v>
      </c>
      <c r="W9" s="118">
        <v>8</v>
      </c>
      <c r="X9" s="118">
        <v>7</v>
      </c>
      <c r="Y9" s="118">
        <v>10</v>
      </c>
      <c r="Z9" s="118">
        <v>6</v>
      </c>
      <c r="AA9" s="118">
        <v>6</v>
      </c>
      <c r="AB9" s="118">
        <v>5</v>
      </c>
      <c r="AC9" s="118">
        <v>4</v>
      </c>
      <c r="AD9" s="55">
        <f t="shared" si="2"/>
        <v>74</v>
      </c>
      <c r="AE9" s="56" t="str">
        <f t="shared" si="3"/>
        <v>(2, 2, 1)</v>
      </c>
      <c r="AF9" s="56">
        <f>COUNTIFS(Pirma_Karta[Līga],Pirma_Karta[[#This Row],[Līga]],Pirma_Karta[VS Kopā],"&gt;"&amp;Pirma_Karta[[#This Row],[VS Kopā]])+1</f>
        <v>16</v>
      </c>
      <c r="AG9" s="18">
        <f t="shared" si="4"/>
        <v>171</v>
      </c>
      <c r="AH9" s="15">
        <f>RANK(Pirma_Karta[[#This Row],[Punkti
 (GS + VS)]],Pirma_Karta[Punkti
 (GS + VS)],0)</f>
        <v>5</v>
      </c>
      <c r="AI9" s="15">
        <f>COUNTIFS(Pirma_Karta[Līga],Pirma_Karta[[#This Row],[Līga]],Pirma_Karta[Punkti
 (GS + VS)],"&gt;"&amp;Pirma_Karta[Punkti
 (GS + VS)])+1</f>
        <v>4</v>
      </c>
    </row>
    <row r="10" spans="1:35" ht="15.75" x14ac:dyDescent="0.25">
      <c r="A10" s="9">
        <v>6</v>
      </c>
      <c r="B10" s="202">
        <v>168</v>
      </c>
      <c r="C10" s="34" t="s">
        <v>57</v>
      </c>
      <c r="D10" s="49" t="s">
        <v>391</v>
      </c>
      <c r="E10" s="46" t="s">
        <v>193</v>
      </c>
      <c r="F10" s="118">
        <v>2</v>
      </c>
      <c r="G10" s="118">
        <v>7</v>
      </c>
      <c r="H10" s="118">
        <v>8</v>
      </c>
      <c r="I10" s="118">
        <v>9</v>
      </c>
      <c r="J10" s="118">
        <v>8</v>
      </c>
      <c r="K10" s="118">
        <v>10</v>
      </c>
      <c r="L10" s="118">
        <v>10</v>
      </c>
      <c r="M10" s="118">
        <v>10</v>
      </c>
      <c r="N10" s="118">
        <v>10</v>
      </c>
      <c r="O10" s="118">
        <v>10</v>
      </c>
      <c r="P10" s="51">
        <f t="shared" si="0"/>
        <v>84</v>
      </c>
      <c r="Q10" s="52" t="str">
        <f t="shared" si="1"/>
        <v>(5, 1, 2)</v>
      </c>
      <c r="R10" s="52">
        <f>COUNTIFS(Pirma_Karta[Līga],Pirma_Karta[[#This Row],[Līga]],Pirma_Karta[[GS Kopā ]],"&gt;"&amp;Pirma_Karta[[#This Row],[GS Kopā ]])+1</f>
        <v>13</v>
      </c>
      <c r="S10" s="203" t="s">
        <v>130</v>
      </c>
      <c r="T10" s="118">
        <v>10</v>
      </c>
      <c r="U10" s="118">
        <v>10</v>
      </c>
      <c r="V10" s="118">
        <v>10</v>
      </c>
      <c r="W10" s="118">
        <v>8</v>
      </c>
      <c r="X10" s="118">
        <v>2</v>
      </c>
      <c r="Y10" s="118">
        <v>10</v>
      </c>
      <c r="Z10" s="118">
        <v>9</v>
      </c>
      <c r="AA10" s="118">
        <v>9</v>
      </c>
      <c r="AB10" s="118">
        <v>9</v>
      </c>
      <c r="AC10" s="118">
        <v>9</v>
      </c>
      <c r="AD10" s="55">
        <f t="shared" si="2"/>
        <v>86</v>
      </c>
      <c r="AE10" s="56" t="str">
        <f t="shared" si="3"/>
        <v>(4, 4, 1)</v>
      </c>
      <c r="AF10" s="56">
        <f>COUNTIFS(Pirma_Karta[Līga],Pirma_Karta[[#This Row],[Līga]],Pirma_Karta[VS Kopā],"&gt;"&amp;Pirma_Karta[[#This Row],[VS Kopā]])+1</f>
        <v>4</v>
      </c>
      <c r="AG10" s="18">
        <f t="shared" si="4"/>
        <v>170</v>
      </c>
      <c r="AH10" s="15">
        <f>RANK(Pirma_Karta[[#This Row],[Punkti
 (GS + VS)]],Pirma_Karta[Punkti
 (GS + VS)],0)</f>
        <v>6</v>
      </c>
      <c r="AI10" s="15">
        <f>COUNTIFS(Pirma_Karta[Līga],Pirma_Karta[[#This Row],[Līga]],Pirma_Karta[Punkti
 (GS + VS)],"&gt;"&amp;Pirma_Karta[Punkti
 (GS + VS)])+1</f>
        <v>5</v>
      </c>
    </row>
    <row r="11" spans="1:35" ht="15.75" x14ac:dyDescent="0.25">
      <c r="A11" s="9">
        <v>7</v>
      </c>
      <c r="B11" s="26">
        <v>112</v>
      </c>
      <c r="C11" s="34" t="s">
        <v>57</v>
      </c>
      <c r="D11" s="49" t="s">
        <v>140</v>
      </c>
      <c r="E11" s="46" t="s">
        <v>141</v>
      </c>
      <c r="F11" s="118">
        <v>4</v>
      </c>
      <c r="G11" s="118">
        <v>9</v>
      </c>
      <c r="H11" s="118">
        <v>9</v>
      </c>
      <c r="I11" s="118">
        <v>10</v>
      </c>
      <c r="J11" s="118">
        <v>7</v>
      </c>
      <c r="K11" s="118">
        <v>9</v>
      </c>
      <c r="L11" s="118">
        <v>7</v>
      </c>
      <c r="M11" s="118">
        <v>10</v>
      </c>
      <c r="N11" s="118">
        <v>10</v>
      </c>
      <c r="O11" s="118">
        <v>10</v>
      </c>
      <c r="P11" s="51">
        <f t="shared" si="0"/>
        <v>85</v>
      </c>
      <c r="Q11" s="52" t="str">
        <f t="shared" si="1"/>
        <v>(4, 3, 0)</v>
      </c>
      <c r="R11" s="52">
        <f>COUNTIFS(Pirma_Karta[Līga],Pirma_Karta[[#This Row],[Līga]],Pirma_Karta[[GS Kopā ]],"&gt;"&amp;Pirma_Karta[[#This Row],[GS Kopā ]])+1</f>
        <v>11</v>
      </c>
      <c r="S11" s="46" t="s">
        <v>142</v>
      </c>
      <c r="T11" s="118">
        <v>10</v>
      </c>
      <c r="U11" s="118">
        <v>10</v>
      </c>
      <c r="V11" s="118">
        <v>9</v>
      </c>
      <c r="W11" s="118">
        <v>8</v>
      </c>
      <c r="X11" s="118">
        <v>6</v>
      </c>
      <c r="Y11" s="118">
        <v>9</v>
      </c>
      <c r="Z11" s="118">
        <v>9</v>
      </c>
      <c r="AA11" s="118">
        <v>9</v>
      </c>
      <c r="AB11" s="118">
        <v>7</v>
      </c>
      <c r="AC11" s="118">
        <v>7</v>
      </c>
      <c r="AD11" s="55">
        <f t="shared" si="2"/>
        <v>84</v>
      </c>
      <c r="AE11" s="56" t="str">
        <f t="shared" si="3"/>
        <v>(2, 4, 1)</v>
      </c>
      <c r="AF11" s="56">
        <f>COUNTIFS(Pirma_Karta[Līga],Pirma_Karta[[#This Row],[Līga]],Pirma_Karta[VS Kopā],"&gt;"&amp;Pirma_Karta[[#This Row],[VS Kopā]])+1</f>
        <v>6</v>
      </c>
      <c r="AG11" s="18">
        <f t="shared" si="4"/>
        <v>169</v>
      </c>
      <c r="AH11" s="15">
        <f>RANK(Pirma_Karta[[#This Row],[Punkti
 (GS + VS)]],Pirma_Karta[Punkti
 (GS + VS)],0)</f>
        <v>7</v>
      </c>
      <c r="AI11" s="15">
        <f>COUNTIFS(Pirma_Karta[Līga],Pirma_Karta[[#This Row],[Līga]],Pirma_Karta[Punkti
 (GS + VS)],"&gt;"&amp;Pirma_Karta[Punkti
 (GS + VS)])+1</f>
        <v>6</v>
      </c>
    </row>
    <row r="12" spans="1:35" ht="15.75" x14ac:dyDescent="0.25">
      <c r="A12" s="9">
        <v>8</v>
      </c>
      <c r="B12" s="202">
        <v>171</v>
      </c>
      <c r="C12" s="34" t="s">
        <v>36</v>
      </c>
      <c r="D12" s="49" t="s">
        <v>395</v>
      </c>
      <c r="E12" s="46" t="s">
        <v>401</v>
      </c>
      <c r="F12" s="118">
        <v>3</v>
      </c>
      <c r="G12" s="118">
        <v>6</v>
      </c>
      <c r="H12" s="118">
        <v>6</v>
      </c>
      <c r="I12" s="118">
        <v>10</v>
      </c>
      <c r="J12" s="118">
        <v>8</v>
      </c>
      <c r="K12" s="118">
        <v>10</v>
      </c>
      <c r="L12" s="118">
        <v>9</v>
      </c>
      <c r="M12" s="118">
        <v>8</v>
      </c>
      <c r="N12" s="118">
        <v>8</v>
      </c>
      <c r="O12" s="118">
        <v>8</v>
      </c>
      <c r="P12" s="51">
        <f t="shared" si="0"/>
        <v>76</v>
      </c>
      <c r="Q12" s="52" t="str">
        <f t="shared" si="1"/>
        <v>(2, 1, 4)</v>
      </c>
      <c r="R12" s="52">
        <f>COUNTIFS(Pirma_Karta[Līga],Pirma_Karta[[#This Row],[Līga]],Pirma_Karta[[GS Kopā ]],"&gt;"&amp;Pirma_Karta[[#This Row],[GS Kopā ]])+1</f>
        <v>18</v>
      </c>
      <c r="S12" s="203" t="s">
        <v>41</v>
      </c>
      <c r="T12" s="118">
        <v>10</v>
      </c>
      <c r="U12" s="118">
        <v>10</v>
      </c>
      <c r="V12" s="118">
        <v>10</v>
      </c>
      <c r="W12" s="118">
        <v>7</v>
      </c>
      <c r="X12" s="118">
        <v>7</v>
      </c>
      <c r="Y12" s="118">
        <v>10</v>
      </c>
      <c r="Z12" s="118">
        <v>10</v>
      </c>
      <c r="AA12" s="118">
        <v>10</v>
      </c>
      <c r="AB12" s="118">
        <v>10</v>
      </c>
      <c r="AC12" s="118">
        <v>9</v>
      </c>
      <c r="AD12" s="55">
        <f t="shared" si="2"/>
        <v>93</v>
      </c>
      <c r="AE12" s="56" t="str">
        <f t="shared" si="3"/>
        <v>(7, 1, 0)</v>
      </c>
      <c r="AF12" s="56">
        <f>COUNTIFS(Pirma_Karta[Līga],Pirma_Karta[[#This Row],[Līga]],Pirma_Karta[VS Kopā],"&gt;"&amp;Pirma_Karta[[#This Row],[VS Kopā]])+1</f>
        <v>2</v>
      </c>
      <c r="AG12" s="18">
        <f t="shared" si="4"/>
        <v>169</v>
      </c>
      <c r="AH12" s="15">
        <f>RANK(Pirma_Karta[[#This Row],[Punkti
 (GS + VS)]],Pirma_Karta[Punkti
 (GS + VS)],0)</f>
        <v>7</v>
      </c>
      <c r="AI12" s="15">
        <f>COUNTIFS(Pirma_Karta[Līga],Pirma_Karta[[#This Row],[Līga]],Pirma_Karta[Punkti
 (GS + VS)],"&gt;"&amp;Pirma_Karta[Punkti
 (GS + VS)])+1</f>
        <v>2</v>
      </c>
    </row>
    <row r="13" spans="1:35" ht="15.75" x14ac:dyDescent="0.25">
      <c r="A13" s="9">
        <v>9</v>
      </c>
      <c r="B13" s="26">
        <v>84</v>
      </c>
      <c r="C13" s="34" t="s">
        <v>57</v>
      </c>
      <c r="D13" s="49" t="s">
        <v>301</v>
      </c>
      <c r="E13" s="46" t="s">
        <v>286</v>
      </c>
      <c r="F13" s="118">
        <v>10</v>
      </c>
      <c r="G13" s="118">
        <v>10</v>
      </c>
      <c r="H13" s="118">
        <v>10</v>
      </c>
      <c r="I13" s="118">
        <v>10</v>
      </c>
      <c r="J13" s="118">
        <v>9</v>
      </c>
      <c r="K13" s="118">
        <v>8</v>
      </c>
      <c r="L13" s="118">
        <v>3</v>
      </c>
      <c r="M13" s="118">
        <v>7</v>
      </c>
      <c r="N13" s="118">
        <v>5</v>
      </c>
      <c r="O13" s="118">
        <v>5</v>
      </c>
      <c r="P13" s="51">
        <f t="shared" si="0"/>
        <v>77</v>
      </c>
      <c r="Q13" s="52" t="str">
        <f t="shared" si="1"/>
        <v>(4, 1, 1)</v>
      </c>
      <c r="R13" s="52">
        <f>COUNTIFS(Pirma_Karta[Līga],Pirma_Karta[[#This Row],[Līga]],Pirma_Karta[[GS Kopā ]],"&gt;"&amp;Pirma_Karta[[#This Row],[GS Kopā ]])+1</f>
        <v>20</v>
      </c>
      <c r="S13" s="46" t="s">
        <v>89</v>
      </c>
      <c r="T13" s="118">
        <v>10</v>
      </c>
      <c r="U13" s="118">
        <v>10</v>
      </c>
      <c r="V13" s="118">
        <v>10</v>
      </c>
      <c r="W13" s="118">
        <v>9</v>
      </c>
      <c r="X13" s="118">
        <v>8</v>
      </c>
      <c r="Y13" s="118">
        <v>10</v>
      </c>
      <c r="Z13" s="118">
        <v>9</v>
      </c>
      <c r="AA13" s="118">
        <v>9</v>
      </c>
      <c r="AB13" s="118">
        <v>9</v>
      </c>
      <c r="AC13" s="118">
        <v>7</v>
      </c>
      <c r="AD13" s="55">
        <f t="shared" si="2"/>
        <v>91</v>
      </c>
      <c r="AE13" s="56" t="str">
        <f t="shared" si="3"/>
        <v>(4, 4, 1)</v>
      </c>
      <c r="AF13" s="56">
        <f>COUNTIFS(Pirma_Karta[Līga],Pirma_Karta[[#This Row],[Līga]],Pirma_Karta[VS Kopā],"&gt;"&amp;Pirma_Karta[[#This Row],[VS Kopā]])+1</f>
        <v>2</v>
      </c>
      <c r="AG13" s="18">
        <f t="shared" si="4"/>
        <v>168</v>
      </c>
      <c r="AH13" s="15">
        <f>RANK(Pirma_Karta[[#This Row],[Punkti
 (GS + VS)]],Pirma_Karta[Punkti
 (GS + VS)],0)</f>
        <v>9</v>
      </c>
      <c r="AI13" s="15">
        <f>COUNTIFS(Pirma_Karta[Līga],Pirma_Karta[[#This Row],[Līga]],Pirma_Karta[Punkti
 (GS + VS)],"&gt;"&amp;Pirma_Karta[Punkti
 (GS + VS)])+1</f>
        <v>7</v>
      </c>
    </row>
    <row r="14" spans="1:35" ht="15.75" x14ac:dyDescent="0.25">
      <c r="A14" s="9">
        <v>10</v>
      </c>
      <c r="B14" s="26">
        <v>61</v>
      </c>
      <c r="C14" s="34" t="s">
        <v>57</v>
      </c>
      <c r="D14" s="49" t="s">
        <v>298</v>
      </c>
      <c r="E14" s="46" t="s">
        <v>262</v>
      </c>
      <c r="F14" s="118">
        <v>5</v>
      </c>
      <c r="G14" s="118">
        <v>6</v>
      </c>
      <c r="H14" s="118">
        <v>8</v>
      </c>
      <c r="I14" s="118">
        <v>9</v>
      </c>
      <c r="J14" s="118">
        <v>10</v>
      </c>
      <c r="K14" s="118">
        <v>10</v>
      </c>
      <c r="L14" s="118">
        <v>10</v>
      </c>
      <c r="M14" s="118">
        <v>9</v>
      </c>
      <c r="N14" s="118">
        <v>8</v>
      </c>
      <c r="O14" s="118">
        <v>10</v>
      </c>
      <c r="P14" s="51">
        <f t="shared" si="0"/>
        <v>85</v>
      </c>
      <c r="Q14" s="52" t="str">
        <f t="shared" si="1"/>
        <v>(4, 2, 2)</v>
      </c>
      <c r="R14" s="52">
        <f>COUNTIFS(Pirma_Karta[Līga],Pirma_Karta[[#This Row],[Līga]],Pirma_Karta[[GS Kopā ]],"&gt;"&amp;Pirma_Karta[[#This Row],[GS Kopā ]])+1</f>
        <v>11</v>
      </c>
      <c r="S14" s="46" t="s">
        <v>299</v>
      </c>
      <c r="T14" s="118">
        <v>9</v>
      </c>
      <c r="U14" s="118">
        <v>8</v>
      </c>
      <c r="V14" s="118">
        <v>8</v>
      </c>
      <c r="W14" s="118">
        <v>8</v>
      </c>
      <c r="X14" s="118">
        <v>7</v>
      </c>
      <c r="Y14" s="118">
        <v>10</v>
      </c>
      <c r="Z14" s="118">
        <v>10</v>
      </c>
      <c r="AA14" s="118">
        <v>9</v>
      </c>
      <c r="AB14" s="118">
        <v>7</v>
      </c>
      <c r="AC14" s="118">
        <v>6</v>
      </c>
      <c r="AD14" s="55">
        <f t="shared" si="2"/>
        <v>82</v>
      </c>
      <c r="AE14" s="56" t="str">
        <f t="shared" si="3"/>
        <v>(2, 2, 3)</v>
      </c>
      <c r="AF14" s="56">
        <f>COUNTIFS(Pirma_Karta[Līga],Pirma_Karta[[#This Row],[Līga]],Pirma_Karta[VS Kopā],"&gt;"&amp;Pirma_Karta[[#This Row],[VS Kopā]])+1</f>
        <v>10</v>
      </c>
      <c r="AG14" s="18">
        <f t="shared" si="4"/>
        <v>167</v>
      </c>
      <c r="AH14" s="15">
        <f>RANK(Pirma_Karta[[#This Row],[Punkti
 (GS + VS)]],Pirma_Karta[Punkti
 (GS + VS)],0)</f>
        <v>10</v>
      </c>
      <c r="AI14" s="15">
        <f>COUNTIFS(Pirma_Karta[Līga],Pirma_Karta[[#This Row],[Līga]],Pirma_Karta[Punkti
 (GS + VS)],"&gt;"&amp;Pirma_Karta[Punkti
 (GS + VS)])+1</f>
        <v>8</v>
      </c>
    </row>
    <row r="15" spans="1:35" ht="15.75" x14ac:dyDescent="0.25">
      <c r="A15" s="9">
        <v>11</v>
      </c>
      <c r="B15" s="26">
        <v>67</v>
      </c>
      <c r="C15" s="34" t="s">
        <v>57</v>
      </c>
      <c r="D15" s="49" t="s">
        <v>319</v>
      </c>
      <c r="E15" s="46" t="s">
        <v>215</v>
      </c>
      <c r="F15" s="118">
        <v>6</v>
      </c>
      <c r="G15" s="118">
        <v>7</v>
      </c>
      <c r="H15" s="118">
        <v>9</v>
      </c>
      <c r="I15" s="118">
        <v>10</v>
      </c>
      <c r="J15" s="118">
        <v>9</v>
      </c>
      <c r="K15" s="118">
        <v>10</v>
      </c>
      <c r="L15" s="118">
        <v>10</v>
      </c>
      <c r="M15" s="118">
        <v>10</v>
      </c>
      <c r="N15" s="118">
        <v>10</v>
      </c>
      <c r="O15" s="118">
        <v>10</v>
      </c>
      <c r="P15" s="51">
        <f t="shared" si="0"/>
        <v>91</v>
      </c>
      <c r="Q15" s="52" t="str">
        <f t="shared" si="1"/>
        <v>(6, 2, 0)</v>
      </c>
      <c r="R15" s="52">
        <f>COUNTIFS(Pirma_Karta[Līga],Pirma_Karta[[#This Row],[Līga]],Pirma_Karta[[GS Kopā ]],"&gt;"&amp;Pirma_Karta[[#This Row],[GS Kopā ]])+1</f>
        <v>3</v>
      </c>
      <c r="S15" s="46" t="s">
        <v>308</v>
      </c>
      <c r="T15" s="118">
        <v>9</v>
      </c>
      <c r="U15" s="118">
        <v>9</v>
      </c>
      <c r="V15" s="118">
        <v>8</v>
      </c>
      <c r="W15" s="118">
        <v>8</v>
      </c>
      <c r="X15" s="118">
        <v>6</v>
      </c>
      <c r="Y15" s="118">
        <v>10</v>
      </c>
      <c r="Z15" s="118">
        <v>9</v>
      </c>
      <c r="AA15" s="118">
        <v>6</v>
      </c>
      <c r="AB15" s="118">
        <v>6</v>
      </c>
      <c r="AC15" s="118">
        <v>4</v>
      </c>
      <c r="AD15" s="55">
        <f t="shared" si="2"/>
        <v>75</v>
      </c>
      <c r="AE15" s="56" t="str">
        <f t="shared" si="3"/>
        <v>(1, 3, 2)</v>
      </c>
      <c r="AF15" s="56">
        <f>COUNTIFS(Pirma_Karta[Līga],Pirma_Karta[[#This Row],[Līga]],Pirma_Karta[VS Kopā],"&gt;"&amp;Pirma_Karta[[#This Row],[VS Kopā]])+1</f>
        <v>14</v>
      </c>
      <c r="AG15" s="18">
        <f t="shared" si="4"/>
        <v>166</v>
      </c>
      <c r="AH15" s="15">
        <f>RANK(Pirma_Karta[[#This Row],[Punkti
 (GS + VS)]],Pirma_Karta[Punkti
 (GS + VS)],0)</f>
        <v>11</v>
      </c>
      <c r="AI15" s="15">
        <f>COUNTIFS(Pirma_Karta[Līga],Pirma_Karta[[#This Row],[Līga]],Pirma_Karta[Punkti
 (GS + VS)],"&gt;"&amp;Pirma_Karta[Punkti
 (GS + VS)])+1</f>
        <v>9</v>
      </c>
    </row>
    <row r="16" spans="1:35" ht="15.75" x14ac:dyDescent="0.25">
      <c r="A16" s="9">
        <v>12</v>
      </c>
      <c r="B16" s="26">
        <v>56</v>
      </c>
      <c r="C16" s="34" t="s">
        <v>57</v>
      </c>
      <c r="D16" s="48" t="s">
        <v>185</v>
      </c>
      <c r="E16" s="46" t="s">
        <v>100</v>
      </c>
      <c r="F16" s="118">
        <v>8</v>
      </c>
      <c r="G16" s="118">
        <v>9</v>
      </c>
      <c r="H16" s="118">
        <v>10</v>
      </c>
      <c r="I16" s="118">
        <v>10</v>
      </c>
      <c r="J16" s="118">
        <v>10</v>
      </c>
      <c r="K16" s="118">
        <v>9</v>
      </c>
      <c r="L16" s="118">
        <v>6</v>
      </c>
      <c r="M16" s="118">
        <v>6</v>
      </c>
      <c r="N16" s="118">
        <v>8</v>
      </c>
      <c r="O16" s="118">
        <v>10</v>
      </c>
      <c r="P16" s="51">
        <f t="shared" si="0"/>
        <v>86</v>
      </c>
      <c r="Q16" s="52" t="str">
        <f t="shared" si="1"/>
        <v>(4, 2, 2)</v>
      </c>
      <c r="R16" s="52">
        <f>COUNTIFS(Pirma_Karta[Līga],Pirma_Karta[[#This Row],[Līga]],Pirma_Karta[[GS Kopā ]],"&gt;"&amp;Pirma_Karta[[#This Row],[GS Kopā ]])+1</f>
        <v>10</v>
      </c>
      <c r="S16" s="46" t="s">
        <v>73</v>
      </c>
      <c r="T16" s="118">
        <v>10</v>
      </c>
      <c r="U16" s="118">
        <v>10</v>
      </c>
      <c r="V16" s="118">
        <v>9</v>
      </c>
      <c r="W16" s="118">
        <v>8</v>
      </c>
      <c r="X16" s="118">
        <v>1</v>
      </c>
      <c r="Y16" s="118">
        <v>10</v>
      </c>
      <c r="Z16" s="118">
        <v>9</v>
      </c>
      <c r="AA16" s="118">
        <v>9</v>
      </c>
      <c r="AB16" s="118">
        <v>9</v>
      </c>
      <c r="AC16" s="118">
        <v>5</v>
      </c>
      <c r="AD16" s="55">
        <f t="shared" si="2"/>
        <v>80</v>
      </c>
      <c r="AE16" s="56" t="str">
        <f t="shared" si="3"/>
        <v>(3, 4, 1)</v>
      </c>
      <c r="AF16" s="56">
        <f>COUNTIFS(Pirma_Karta[Līga],Pirma_Karta[[#This Row],[Līga]],Pirma_Karta[VS Kopā],"&gt;"&amp;Pirma_Karta[[#This Row],[VS Kopā]])+1</f>
        <v>12</v>
      </c>
      <c r="AG16" s="18">
        <f t="shared" si="4"/>
        <v>166</v>
      </c>
      <c r="AH16" s="15">
        <f>RANK(Pirma_Karta[[#This Row],[Punkti
 (GS + VS)]],Pirma_Karta[Punkti
 (GS + VS)],0)</f>
        <v>11</v>
      </c>
      <c r="AI16" s="15">
        <f>COUNTIFS(Pirma_Karta[Līga],Pirma_Karta[[#This Row],[Līga]],Pirma_Karta[Punkti
 (GS + VS)],"&gt;"&amp;Pirma_Karta[Punkti
 (GS + VS)])+1</f>
        <v>9</v>
      </c>
    </row>
    <row r="17" spans="1:35" ht="15.75" x14ac:dyDescent="0.25">
      <c r="A17" s="9">
        <v>13</v>
      </c>
      <c r="B17" s="26">
        <v>66</v>
      </c>
      <c r="C17" s="34" t="s">
        <v>36</v>
      </c>
      <c r="D17" s="49" t="s">
        <v>253</v>
      </c>
      <c r="E17" s="46" t="s">
        <v>207</v>
      </c>
      <c r="F17" s="118">
        <v>10</v>
      </c>
      <c r="G17" s="118">
        <v>10</v>
      </c>
      <c r="H17" s="118">
        <v>10</v>
      </c>
      <c r="I17" s="118">
        <v>10</v>
      </c>
      <c r="J17" s="118">
        <v>9</v>
      </c>
      <c r="K17" s="118">
        <v>8</v>
      </c>
      <c r="L17" s="118">
        <v>8</v>
      </c>
      <c r="M17" s="118">
        <v>7</v>
      </c>
      <c r="N17" s="118">
        <v>1</v>
      </c>
      <c r="O17" s="118">
        <v>5</v>
      </c>
      <c r="P17" s="51">
        <f t="shared" si="0"/>
        <v>78</v>
      </c>
      <c r="Q17" s="52" t="str">
        <f t="shared" si="1"/>
        <v>(4, 1, 2)</v>
      </c>
      <c r="R17" s="52">
        <f>COUNTIFS(Pirma_Karta[Līga],Pirma_Karta[[#This Row],[Līga]],Pirma_Karta[[GS Kopā ]],"&gt;"&amp;Pirma_Karta[[#This Row],[GS Kopā ]])+1</f>
        <v>14</v>
      </c>
      <c r="S17" s="46" t="s">
        <v>226</v>
      </c>
      <c r="T17" s="118">
        <v>10</v>
      </c>
      <c r="U17" s="118">
        <v>9</v>
      </c>
      <c r="V17" s="118">
        <v>8</v>
      </c>
      <c r="W17" s="118">
        <v>7</v>
      </c>
      <c r="X17" s="118">
        <v>7</v>
      </c>
      <c r="Y17" s="118">
        <v>10</v>
      </c>
      <c r="Z17" s="118">
        <v>10</v>
      </c>
      <c r="AA17" s="118">
        <v>10</v>
      </c>
      <c r="AB17" s="118">
        <v>9</v>
      </c>
      <c r="AC17" s="118">
        <v>7</v>
      </c>
      <c r="AD17" s="55">
        <f t="shared" si="2"/>
        <v>87</v>
      </c>
      <c r="AE17" s="56" t="str">
        <f t="shared" si="3"/>
        <v>(4, 2, 1)</v>
      </c>
      <c r="AF17" s="56">
        <f>COUNTIFS(Pirma_Karta[Līga],Pirma_Karta[[#This Row],[Līga]],Pirma_Karta[VS Kopā],"&gt;"&amp;Pirma_Karta[[#This Row],[VS Kopā]])+1</f>
        <v>8</v>
      </c>
      <c r="AG17" s="18">
        <f t="shared" si="4"/>
        <v>165</v>
      </c>
      <c r="AH17" s="15">
        <f>RANK(Pirma_Karta[[#This Row],[Punkti
 (GS + VS)]],Pirma_Karta[Punkti
 (GS + VS)],0)</f>
        <v>13</v>
      </c>
      <c r="AI17" s="15">
        <f>COUNTIFS(Pirma_Karta[Līga],Pirma_Karta[[#This Row],[Līga]],Pirma_Karta[Punkti
 (GS + VS)],"&gt;"&amp;Pirma_Karta[Punkti
 (GS + VS)])+1</f>
        <v>3</v>
      </c>
    </row>
    <row r="18" spans="1:35" ht="15.75" x14ac:dyDescent="0.25">
      <c r="A18" s="9">
        <v>14</v>
      </c>
      <c r="B18" s="26">
        <v>1</v>
      </c>
      <c r="C18" s="34" t="s">
        <v>36</v>
      </c>
      <c r="D18" s="48" t="s">
        <v>113</v>
      </c>
      <c r="E18" s="46" t="s">
        <v>114</v>
      </c>
      <c r="F18" s="118">
        <v>8</v>
      </c>
      <c r="G18" s="118">
        <v>9</v>
      </c>
      <c r="H18" s="118">
        <v>8</v>
      </c>
      <c r="I18" s="118">
        <v>10</v>
      </c>
      <c r="J18" s="118">
        <v>10</v>
      </c>
      <c r="K18" s="118">
        <v>8</v>
      </c>
      <c r="L18" s="118">
        <v>7</v>
      </c>
      <c r="M18" s="118">
        <v>6</v>
      </c>
      <c r="N18" s="118">
        <v>2</v>
      </c>
      <c r="O18" s="118">
        <v>9</v>
      </c>
      <c r="P18" s="51">
        <f t="shared" si="0"/>
        <v>77</v>
      </c>
      <c r="Q18" s="52" t="str">
        <f t="shared" si="1"/>
        <v>(2, 2, 3)</v>
      </c>
      <c r="R18" s="52">
        <f>COUNTIFS(Pirma_Karta[Līga],Pirma_Karta[[#This Row],[Līga]],Pirma_Karta[[GS Kopā ]],"&gt;"&amp;Pirma_Karta[[#This Row],[GS Kopā ]])+1</f>
        <v>17</v>
      </c>
      <c r="S18" s="46" t="s">
        <v>115</v>
      </c>
      <c r="T18" s="118">
        <v>9</v>
      </c>
      <c r="U18" s="118">
        <v>8</v>
      </c>
      <c r="V18" s="118">
        <v>7</v>
      </c>
      <c r="W18" s="118">
        <v>7</v>
      </c>
      <c r="X18" s="118">
        <v>7</v>
      </c>
      <c r="Y18" s="118">
        <v>10</v>
      </c>
      <c r="Z18" s="118">
        <v>10</v>
      </c>
      <c r="AA18" s="118">
        <v>10</v>
      </c>
      <c r="AB18" s="118">
        <v>10</v>
      </c>
      <c r="AC18" s="118">
        <v>10</v>
      </c>
      <c r="AD18" s="55">
        <f t="shared" si="2"/>
        <v>88</v>
      </c>
      <c r="AE18" s="56" t="str">
        <f t="shared" si="3"/>
        <v>(5, 1, 1)</v>
      </c>
      <c r="AF18" s="56">
        <f>COUNTIFS(Pirma_Karta[Līga],Pirma_Karta[[#This Row],[Līga]],Pirma_Karta[VS Kopā],"&gt;"&amp;Pirma_Karta[[#This Row],[VS Kopā]])+1</f>
        <v>7</v>
      </c>
      <c r="AG18" s="18">
        <f t="shared" si="4"/>
        <v>165</v>
      </c>
      <c r="AH18" s="15">
        <f>RANK(Pirma_Karta[[#This Row],[Punkti
 (GS + VS)]],Pirma_Karta[Punkti
 (GS + VS)],0)</f>
        <v>13</v>
      </c>
      <c r="AI18" s="15">
        <f>COUNTIFS(Pirma_Karta[Līga],Pirma_Karta[[#This Row],[Līga]],Pirma_Karta[Punkti
 (GS + VS)],"&gt;"&amp;Pirma_Karta[Punkti
 (GS + VS)])+1</f>
        <v>3</v>
      </c>
    </row>
    <row r="19" spans="1:35" ht="15.75" x14ac:dyDescent="0.25">
      <c r="A19" s="9">
        <v>15</v>
      </c>
      <c r="B19" s="26">
        <v>63</v>
      </c>
      <c r="C19" s="34" t="s">
        <v>36</v>
      </c>
      <c r="D19" s="49" t="s">
        <v>146</v>
      </c>
      <c r="E19" s="46" t="s">
        <v>147</v>
      </c>
      <c r="F19" s="118">
        <v>5</v>
      </c>
      <c r="G19" s="118">
        <v>6</v>
      </c>
      <c r="H19" s="118">
        <v>8</v>
      </c>
      <c r="I19" s="118">
        <v>10</v>
      </c>
      <c r="J19" s="118">
        <v>10</v>
      </c>
      <c r="K19" s="118">
        <v>10</v>
      </c>
      <c r="L19" s="118">
        <v>7</v>
      </c>
      <c r="M19" s="118">
        <v>7</v>
      </c>
      <c r="N19" s="118">
        <v>5</v>
      </c>
      <c r="O19" s="118">
        <v>0</v>
      </c>
      <c r="P19" s="51">
        <f t="shared" si="0"/>
        <v>68</v>
      </c>
      <c r="Q19" s="52" t="str">
        <f t="shared" si="1"/>
        <v>(3, 0, 1)</v>
      </c>
      <c r="R19" s="52">
        <f>COUNTIFS(Pirma_Karta[Līga],Pirma_Karta[[#This Row],[Līga]],Pirma_Karta[[GS Kopā ]],"&gt;"&amp;Pirma_Karta[[#This Row],[GS Kopā ]])+1</f>
        <v>41</v>
      </c>
      <c r="S19" s="46" t="s">
        <v>86</v>
      </c>
      <c r="T19" s="118">
        <v>10</v>
      </c>
      <c r="U19" s="118">
        <v>10</v>
      </c>
      <c r="V19" s="118">
        <v>9</v>
      </c>
      <c r="W19" s="118">
        <v>9</v>
      </c>
      <c r="X19" s="118">
        <v>9</v>
      </c>
      <c r="Y19" s="118">
        <v>10</v>
      </c>
      <c r="Z19" s="118">
        <v>10</v>
      </c>
      <c r="AA19" s="118">
        <v>10</v>
      </c>
      <c r="AB19" s="118">
        <v>10</v>
      </c>
      <c r="AC19" s="118">
        <v>9</v>
      </c>
      <c r="AD19" s="55">
        <f t="shared" si="2"/>
        <v>96</v>
      </c>
      <c r="AE19" s="56" t="str">
        <f t="shared" si="3"/>
        <v>(6, 4, 0)</v>
      </c>
      <c r="AF19" s="56">
        <f>COUNTIFS(Pirma_Karta[Līga],Pirma_Karta[[#This Row],[Līga]],Pirma_Karta[VS Kopā],"&gt;"&amp;Pirma_Karta[[#This Row],[VS Kopā]])+1</f>
        <v>1</v>
      </c>
      <c r="AG19" s="18">
        <f t="shared" si="4"/>
        <v>164</v>
      </c>
      <c r="AH19" s="15">
        <f>RANK(Pirma_Karta[[#This Row],[Punkti
 (GS + VS)]],Pirma_Karta[Punkti
 (GS + VS)],0)</f>
        <v>15</v>
      </c>
      <c r="AI19" s="15">
        <f>COUNTIFS(Pirma_Karta[Līga],Pirma_Karta[[#This Row],[Līga]],Pirma_Karta[Punkti
 (GS + VS)],"&gt;"&amp;Pirma_Karta[Punkti
 (GS + VS)])+1</f>
        <v>5</v>
      </c>
    </row>
    <row r="20" spans="1:35" ht="15.75" x14ac:dyDescent="0.25">
      <c r="A20" s="9">
        <v>16</v>
      </c>
      <c r="B20" s="26">
        <v>125</v>
      </c>
      <c r="C20" s="34" t="s">
        <v>57</v>
      </c>
      <c r="D20" s="49" t="s">
        <v>181</v>
      </c>
      <c r="E20" s="46" t="s">
        <v>182</v>
      </c>
      <c r="F20" s="118">
        <v>10</v>
      </c>
      <c r="G20" s="118">
        <v>10</v>
      </c>
      <c r="H20" s="118">
        <v>10</v>
      </c>
      <c r="I20" s="118">
        <v>8</v>
      </c>
      <c r="J20" s="118">
        <v>7</v>
      </c>
      <c r="K20" s="118">
        <v>9</v>
      </c>
      <c r="L20" s="118">
        <v>8</v>
      </c>
      <c r="M20" s="118">
        <v>5</v>
      </c>
      <c r="N20" s="118">
        <v>4</v>
      </c>
      <c r="O20" s="118">
        <v>10</v>
      </c>
      <c r="P20" s="51">
        <f t="shared" si="0"/>
        <v>81</v>
      </c>
      <c r="Q20" s="52" t="str">
        <f t="shared" si="1"/>
        <v>(4, 1, 2)</v>
      </c>
      <c r="R20" s="52">
        <f>COUNTIFS(Pirma_Karta[Līga],Pirma_Karta[[#This Row],[Līga]],Pirma_Karta[[GS Kopā ]],"&gt;"&amp;Pirma_Karta[[#This Row],[GS Kopā ]])+1</f>
        <v>15</v>
      </c>
      <c r="S20" s="46" t="s">
        <v>147</v>
      </c>
      <c r="T20" s="118">
        <v>10</v>
      </c>
      <c r="U20" s="118">
        <v>9</v>
      </c>
      <c r="V20" s="118">
        <v>9</v>
      </c>
      <c r="W20" s="118">
        <v>8</v>
      </c>
      <c r="X20" s="118">
        <v>0</v>
      </c>
      <c r="Y20" s="118">
        <v>10</v>
      </c>
      <c r="Z20" s="118">
        <v>10</v>
      </c>
      <c r="AA20" s="118">
        <v>9</v>
      </c>
      <c r="AB20" s="118">
        <v>9</v>
      </c>
      <c r="AC20" s="118">
        <v>8</v>
      </c>
      <c r="AD20" s="55">
        <f t="shared" si="2"/>
        <v>82</v>
      </c>
      <c r="AE20" s="56" t="str">
        <f t="shared" si="3"/>
        <v>(3, 4, 2)</v>
      </c>
      <c r="AF20" s="56">
        <f>COUNTIFS(Pirma_Karta[Līga],Pirma_Karta[[#This Row],[Līga]],Pirma_Karta[VS Kopā],"&gt;"&amp;Pirma_Karta[[#This Row],[VS Kopā]])+1</f>
        <v>10</v>
      </c>
      <c r="AG20" s="18">
        <f t="shared" si="4"/>
        <v>163</v>
      </c>
      <c r="AH20" s="15">
        <f>RANK(Pirma_Karta[[#This Row],[Punkti
 (GS + VS)]],Pirma_Karta[Punkti
 (GS + VS)],0)</f>
        <v>16</v>
      </c>
      <c r="AI20" s="15">
        <f>COUNTIFS(Pirma_Karta[Līga],Pirma_Karta[[#This Row],[Līga]],Pirma_Karta[Punkti
 (GS + VS)],"&gt;"&amp;Pirma_Karta[Punkti
 (GS + VS)])+1</f>
        <v>11</v>
      </c>
    </row>
    <row r="21" spans="1:35" ht="15.75" x14ac:dyDescent="0.25">
      <c r="A21" s="9">
        <v>17</v>
      </c>
      <c r="B21" s="26">
        <v>32</v>
      </c>
      <c r="C21" s="34" t="s">
        <v>57</v>
      </c>
      <c r="D21" s="49" t="s">
        <v>101</v>
      </c>
      <c r="E21" s="46" t="s">
        <v>102</v>
      </c>
      <c r="F21" s="118">
        <v>10</v>
      </c>
      <c r="G21" s="118">
        <v>10</v>
      </c>
      <c r="H21" s="118">
        <v>10</v>
      </c>
      <c r="I21" s="118">
        <v>8</v>
      </c>
      <c r="J21" s="118">
        <v>7</v>
      </c>
      <c r="K21" s="118">
        <v>7</v>
      </c>
      <c r="L21" s="118">
        <v>7</v>
      </c>
      <c r="M21" s="118">
        <v>7</v>
      </c>
      <c r="N21" s="118">
        <v>6</v>
      </c>
      <c r="O21" s="118">
        <v>8</v>
      </c>
      <c r="P21" s="51">
        <f t="shared" si="0"/>
        <v>80</v>
      </c>
      <c r="Q21" s="52" t="str">
        <f t="shared" si="1"/>
        <v>(3, 0, 2)</v>
      </c>
      <c r="R21" s="52">
        <f>COUNTIFS(Pirma_Karta[Līga],Pirma_Karta[[#This Row],[Līga]],Pirma_Karta[[GS Kopā ]],"&gt;"&amp;Pirma_Karta[[#This Row],[GS Kopā ]])+1</f>
        <v>17</v>
      </c>
      <c r="S21" s="47" t="s">
        <v>103</v>
      </c>
      <c r="T21" s="118">
        <v>10</v>
      </c>
      <c r="U21" s="118">
        <v>9</v>
      </c>
      <c r="V21" s="118">
        <v>9</v>
      </c>
      <c r="W21" s="118">
        <v>8</v>
      </c>
      <c r="X21" s="118">
        <v>3</v>
      </c>
      <c r="Y21" s="118">
        <v>10</v>
      </c>
      <c r="Z21" s="118">
        <v>9</v>
      </c>
      <c r="AA21" s="118">
        <v>9</v>
      </c>
      <c r="AB21" s="118">
        <v>8</v>
      </c>
      <c r="AC21" s="118">
        <v>8</v>
      </c>
      <c r="AD21" s="55">
        <f t="shared" si="2"/>
        <v>83</v>
      </c>
      <c r="AE21" s="56" t="str">
        <f t="shared" si="3"/>
        <v>(2, 4, 3)</v>
      </c>
      <c r="AF21" s="56">
        <f>COUNTIFS(Pirma_Karta[Līga],Pirma_Karta[[#This Row],[Līga]],Pirma_Karta[VS Kopā],"&gt;"&amp;Pirma_Karta[[#This Row],[VS Kopā]])+1</f>
        <v>9</v>
      </c>
      <c r="AG21" s="18">
        <f t="shared" si="4"/>
        <v>163</v>
      </c>
      <c r="AH21" s="15">
        <f>RANK(Pirma_Karta[[#This Row],[Punkti
 (GS + VS)]],Pirma_Karta[Punkti
 (GS + VS)],0)</f>
        <v>16</v>
      </c>
      <c r="AI21" s="15">
        <f>COUNTIFS(Pirma_Karta[Līga],Pirma_Karta[[#This Row],[Līga]],Pirma_Karta[Punkti
 (GS + VS)],"&gt;"&amp;Pirma_Karta[Punkti
 (GS + VS)])+1</f>
        <v>11</v>
      </c>
    </row>
    <row r="22" spans="1:35" ht="15.75" x14ac:dyDescent="0.25">
      <c r="A22" s="9">
        <v>18</v>
      </c>
      <c r="B22" s="26">
        <v>115</v>
      </c>
      <c r="C22" s="34" t="s">
        <v>36</v>
      </c>
      <c r="D22" s="49" t="s">
        <v>121</v>
      </c>
      <c r="E22" s="46" t="s">
        <v>122</v>
      </c>
      <c r="F22" s="118">
        <v>5</v>
      </c>
      <c r="G22" s="118">
        <v>6</v>
      </c>
      <c r="H22" s="118">
        <v>6</v>
      </c>
      <c r="I22" s="118">
        <v>7</v>
      </c>
      <c r="J22" s="118">
        <v>8</v>
      </c>
      <c r="K22" s="118">
        <v>8</v>
      </c>
      <c r="L22" s="118">
        <v>10</v>
      </c>
      <c r="M22" s="118">
        <v>10</v>
      </c>
      <c r="N22" s="118">
        <v>10</v>
      </c>
      <c r="O22" s="118">
        <v>10</v>
      </c>
      <c r="P22" s="51">
        <f t="shared" si="0"/>
        <v>80</v>
      </c>
      <c r="Q22" s="52" t="str">
        <f t="shared" si="1"/>
        <v>(4, 0, 2)</v>
      </c>
      <c r="R22" s="52">
        <f>COUNTIFS(Pirma_Karta[Līga],Pirma_Karta[[#This Row],[Līga]],Pirma_Karta[[GS Kopā ]],"&gt;"&amp;Pirma_Karta[[#This Row],[GS Kopā ]])+1</f>
        <v>11</v>
      </c>
      <c r="S22" s="46" t="s">
        <v>234</v>
      </c>
      <c r="T22" s="118">
        <v>9</v>
      </c>
      <c r="U22" s="118">
        <v>9</v>
      </c>
      <c r="V22" s="118">
        <v>8</v>
      </c>
      <c r="W22" s="118">
        <v>7</v>
      </c>
      <c r="X22" s="118">
        <v>4</v>
      </c>
      <c r="Y22" s="118">
        <v>10</v>
      </c>
      <c r="Z22" s="118">
        <v>10</v>
      </c>
      <c r="AA22" s="118">
        <v>10</v>
      </c>
      <c r="AB22" s="118">
        <v>9</v>
      </c>
      <c r="AC22" s="118">
        <v>7</v>
      </c>
      <c r="AD22" s="55">
        <f t="shared" si="2"/>
        <v>83</v>
      </c>
      <c r="AE22" s="56" t="str">
        <f t="shared" si="3"/>
        <v>(3, 3, 1)</v>
      </c>
      <c r="AF22" s="56">
        <f>COUNTIFS(Pirma_Karta[Līga],Pirma_Karta[[#This Row],[Līga]],Pirma_Karta[VS Kopā],"&gt;"&amp;Pirma_Karta[[#This Row],[VS Kopā]])+1</f>
        <v>14</v>
      </c>
      <c r="AG22" s="18">
        <f t="shared" si="4"/>
        <v>163</v>
      </c>
      <c r="AH22" s="15">
        <f>RANK(Pirma_Karta[[#This Row],[Punkti
 (GS + VS)]],Pirma_Karta[Punkti
 (GS + VS)],0)</f>
        <v>16</v>
      </c>
      <c r="AI22" s="15">
        <f>COUNTIFS(Pirma_Karta[Līga],Pirma_Karta[[#This Row],[Līga]],Pirma_Karta[Punkti
 (GS + VS)],"&gt;"&amp;Pirma_Karta[Punkti
 (GS + VS)])+1</f>
        <v>6</v>
      </c>
    </row>
    <row r="23" spans="1:35" ht="15.75" x14ac:dyDescent="0.25">
      <c r="A23" s="9">
        <v>19</v>
      </c>
      <c r="B23" s="26">
        <v>79</v>
      </c>
      <c r="C23" s="34" t="s">
        <v>36</v>
      </c>
      <c r="D23" s="49" t="s">
        <v>295</v>
      </c>
      <c r="E23" s="46" t="s">
        <v>296</v>
      </c>
      <c r="F23" s="118">
        <v>10</v>
      </c>
      <c r="G23" s="118">
        <v>10</v>
      </c>
      <c r="H23" s="118">
        <v>10</v>
      </c>
      <c r="I23" s="118">
        <v>10</v>
      </c>
      <c r="J23" s="118">
        <v>9</v>
      </c>
      <c r="K23" s="118">
        <v>9</v>
      </c>
      <c r="L23" s="118">
        <v>8</v>
      </c>
      <c r="M23" s="118">
        <v>4</v>
      </c>
      <c r="N23" s="118">
        <v>6</v>
      </c>
      <c r="O23" s="118">
        <v>5</v>
      </c>
      <c r="P23" s="51">
        <f t="shared" si="0"/>
        <v>81</v>
      </c>
      <c r="Q23" s="52" t="str">
        <f t="shared" si="1"/>
        <v>(4, 2, 1)</v>
      </c>
      <c r="R23" s="52">
        <f>COUNTIFS(Pirma_Karta[Līga],Pirma_Karta[[#This Row],[Līga]],Pirma_Karta[[GS Kopā ]],"&gt;"&amp;Pirma_Karta[[#This Row],[GS Kopā ]])+1</f>
        <v>6</v>
      </c>
      <c r="S23" s="46" t="s">
        <v>47</v>
      </c>
      <c r="T23" s="118">
        <v>10</v>
      </c>
      <c r="U23" s="118">
        <v>10</v>
      </c>
      <c r="V23" s="118">
        <v>9</v>
      </c>
      <c r="W23" s="118">
        <v>8</v>
      </c>
      <c r="X23" s="118">
        <v>4</v>
      </c>
      <c r="Y23" s="118">
        <v>9</v>
      </c>
      <c r="Z23" s="118">
        <v>9</v>
      </c>
      <c r="AA23" s="118">
        <v>8</v>
      </c>
      <c r="AB23" s="118">
        <v>7</v>
      </c>
      <c r="AC23" s="118">
        <v>6</v>
      </c>
      <c r="AD23" s="55">
        <f t="shared" si="2"/>
        <v>80</v>
      </c>
      <c r="AE23" s="56" t="str">
        <f t="shared" si="3"/>
        <v>(2, 3, 2)</v>
      </c>
      <c r="AF23" s="56">
        <f>COUNTIFS(Pirma_Karta[Līga],Pirma_Karta[[#This Row],[Līga]],Pirma_Karta[VS Kopā],"&gt;"&amp;Pirma_Karta[[#This Row],[VS Kopā]])+1</f>
        <v>22</v>
      </c>
      <c r="AG23" s="18">
        <f t="shared" si="4"/>
        <v>161</v>
      </c>
      <c r="AH23" s="15">
        <f>RANK(Pirma_Karta[[#This Row],[Punkti
 (GS + VS)]],Pirma_Karta[Punkti
 (GS + VS)],0)</f>
        <v>19</v>
      </c>
      <c r="AI23" s="15">
        <f>COUNTIFS(Pirma_Karta[Līga],Pirma_Karta[[#This Row],[Līga]],Pirma_Karta[Punkti
 (GS + VS)],"&gt;"&amp;Pirma_Karta[Punkti
 (GS + VS)])+1</f>
        <v>7</v>
      </c>
    </row>
    <row r="24" spans="1:35" ht="15.75" x14ac:dyDescent="0.25">
      <c r="A24" s="9">
        <v>20</v>
      </c>
      <c r="B24" s="26">
        <v>152</v>
      </c>
      <c r="C24" s="34" t="s">
        <v>57</v>
      </c>
      <c r="D24" s="48" t="s">
        <v>280</v>
      </c>
      <c r="E24" s="46" t="s">
        <v>128</v>
      </c>
      <c r="F24" s="118">
        <v>9</v>
      </c>
      <c r="G24" s="118">
        <v>8</v>
      </c>
      <c r="H24" s="118">
        <v>7</v>
      </c>
      <c r="I24" s="118">
        <v>7</v>
      </c>
      <c r="J24" s="118">
        <v>3</v>
      </c>
      <c r="K24" s="118">
        <v>8</v>
      </c>
      <c r="L24" s="118">
        <v>10</v>
      </c>
      <c r="M24" s="118">
        <v>9</v>
      </c>
      <c r="N24" s="118">
        <v>8</v>
      </c>
      <c r="O24" s="118">
        <v>7</v>
      </c>
      <c r="P24" s="51">
        <f t="shared" si="0"/>
        <v>76</v>
      </c>
      <c r="Q24" s="52" t="str">
        <f t="shared" si="1"/>
        <v>(1, 2, 3)</v>
      </c>
      <c r="R24" s="52">
        <f>COUNTIFS(Pirma_Karta[Līga],Pirma_Karta[[#This Row],[Līga]],Pirma_Karta[[GS Kopā ]],"&gt;"&amp;Pirma_Karta[[#This Row],[GS Kopā ]])+1</f>
        <v>21</v>
      </c>
      <c r="S24" s="46" t="s">
        <v>272</v>
      </c>
      <c r="T24" s="118">
        <v>10</v>
      </c>
      <c r="U24" s="118">
        <v>10</v>
      </c>
      <c r="V24" s="118">
        <v>10</v>
      </c>
      <c r="W24" s="118">
        <v>9</v>
      </c>
      <c r="X24" s="118">
        <v>8</v>
      </c>
      <c r="Y24" s="118">
        <v>9</v>
      </c>
      <c r="Z24" s="118">
        <v>9</v>
      </c>
      <c r="AA24" s="118">
        <v>7</v>
      </c>
      <c r="AB24" s="118">
        <v>6</v>
      </c>
      <c r="AC24" s="118">
        <v>6</v>
      </c>
      <c r="AD24" s="55">
        <f t="shared" si="2"/>
        <v>84</v>
      </c>
      <c r="AE24" s="56" t="str">
        <f t="shared" si="3"/>
        <v>(3, 3, 1)</v>
      </c>
      <c r="AF24" s="56">
        <f>COUNTIFS(Pirma_Karta[Līga],Pirma_Karta[[#This Row],[Līga]],Pirma_Karta[VS Kopā],"&gt;"&amp;Pirma_Karta[[#This Row],[VS Kopā]])+1</f>
        <v>6</v>
      </c>
      <c r="AG24" s="18">
        <f t="shared" si="4"/>
        <v>160</v>
      </c>
      <c r="AH24" s="15">
        <f>RANK(Pirma_Karta[[#This Row],[Punkti
 (GS + VS)]],Pirma_Karta[Punkti
 (GS + VS)],0)</f>
        <v>20</v>
      </c>
      <c r="AI24" s="15">
        <f>COUNTIFS(Pirma_Karta[Līga],Pirma_Karta[[#This Row],[Līga]],Pirma_Karta[Punkti
 (GS + VS)],"&gt;"&amp;Pirma_Karta[Punkti
 (GS + VS)])+1</f>
        <v>13</v>
      </c>
    </row>
    <row r="25" spans="1:35" ht="15.75" x14ac:dyDescent="0.25">
      <c r="A25" s="9">
        <v>21</v>
      </c>
      <c r="B25" s="26">
        <v>45</v>
      </c>
      <c r="C25" s="34" t="s">
        <v>36</v>
      </c>
      <c r="D25" s="49" t="s">
        <v>176</v>
      </c>
      <c r="E25" s="46" t="s">
        <v>177</v>
      </c>
      <c r="F25" s="118">
        <v>10</v>
      </c>
      <c r="G25" s="118">
        <v>10</v>
      </c>
      <c r="H25" s="118">
        <v>9</v>
      </c>
      <c r="I25" s="118">
        <v>8</v>
      </c>
      <c r="J25" s="118">
        <v>7</v>
      </c>
      <c r="K25" s="118">
        <v>7</v>
      </c>
      <c r="L25" s="118">
        <v>8</v>
      </c>
      <c r="M25" s="118">
        <v>3</v>
      </c>
      <c r="N25" s="118">
        <v>7</v>
      </c>
      <c r="O25" s="118">
        <v>5</v>
      </c>
      <c r="P25" s="51">
        <f t="shared" si="0"/>
        <v>74</v>
      </c>
      <c r="Q25" s="52" t="str">
        <f t="shared" si="1"/>
        <v>(2, 1, 2)</v>
      </c>
      <c r="R25" s="52">
        <f>COUNTIFS(Pirma_Karta[Līga],Pirma_Karta[[#This Row],[Līga]],Pirma_Karta[[GS Kopā ]],"&gt;"&amp;Pirma_Karta[[#This Row],[GS Kopā ]])+1</f>
        <v>24</v>
      </c>
      <c r="S25" s="46" t="s">
        <v>178</v>
      </c>
      <c r="T25" s="118">
        <v>10</v>
      </c>
      <c r="U25" s="118">
        <v>9</v>
      </c>
      <c r="V25" s="118">
        <v>8</v>
      </c>
      <c r="W25" s="118">
        <v>6</v>
      </c>
      <c r="X25" s="118">
        <v>6</v>
      </c>
      <c r="Y25" s="118">
        <v>10</v>
      </c>
      <c r="Z25" s="118">
        <v>10</v>
      </c>
      <c r="AA25" s="118">
        <v>9</v>
      </c>
      <c r="AB25" s="118">
        <v>9</v>
      </c>
      <c r="AC25" s="118">
        <v>9</v>
      </c>
      <c r="AD25" s="55">
        <f t="shared" si="2"/>
        <v>86</v>
      </c>
      <c r="AE25" s="56" t="str">
        <f t="shared" si="3"/>
        <v>(3, 4, 1)</v>
      </c>
      <c r="AF25" s="56">
        <f>COUNTIFS(Pirma_Karta[Līga],Pirma_Karta[[#This Row],[Līga]],Pirma_Karta[VS Kopā],"&gt;"&amp;Pirma_Karta[[#This Row],[VS Kopā]])+1</f>
        <v>10</v>
      </c>
      <c r="AG25" s="18">
        <f t="shared" si="4"/>
        <v>160</v>
      </c>
      <c r="AH25" s="15">
        <f>RANK(Pirma_Karta[[#This Row],[Punkti
 (GS + VS)]],Pirma_Karta[Punkti
 (GS + VS)],0)</f>
        <v>20</v>
      </c>
      <c r="AI25" s="15">
        <f>COUNTIFS(Pirma_Karta[Līga],Pirma_Karta[[#This Row],[Līga]],Pirma_Karta[Punkti
 (GS + VS)],"&gt;"&amp;Pirma_Karta[Punkti
 (GS + VS)])+1</f>
        <v>8</v>
      </c>
    </row>
    <row r="26" spans="1:35" ht="15.75" x14ac:dyDescent="0.25">
      <c r="A26" s="9">
        <v>22</v>
      </c>
      <c r="B26" s="26">
        <v>126</v>
      </c>
      <c r="C26" s="34" t="s">
        <v>36</v>
      </c>
      <c r="D26" s="49" t="s">
        <v>46</v>
      </c>
      <c r="E26" s="46" t="s">
        <v>47</v>
      </c>
      <c r="F26" s="118">
        <v>10</v>
      </c>
      <c r="G26" s="118">
        <v>10</v>
      </c>
      <c r="H26" s="118">
        <v>9</v>
      </c>
      <c r="I26" s="118">
        <v>6</v>
      </c>
      <c r="J26" s="118">
        <v>7</v>
      </c>
      <c r="K26" s="118">
        <v>9</v>
      </c>
      <c r="L26" s="118">
        <v>4</v>
      </c>
      <c r="M26" s="118">
        <v>9</v>
      </c>
      <c r="N26" s="118">
        <v>9</v>
      </c>
      <c r="O26" s="118">
        <v>8</v>
      </c>
      <c r="P26" s="51">
        <f t="shared" si="0"/>
        <v>81</v>
      </c>
      <c r="Q26" s="52" t="str">
        <f t="shared" si="1"/>
        <v>(2, 4, 1)</v>
      </c>
      <c r="R26" s="52">
        <f>COUNTIFS(Pirma_Karta[Līga],Pirma_Karta[[#This Row],[Līga]],Pirma_Karta[[GS Kopā ]],"&gt;"&amp;Pirma_Karta[[#This Row],[GS Kopā ]])+1</f>
        <v>6</v>
      </c>
      <c r="S26" s="46" t="s">
        <v>48</v>
      </c>
      <c r="T26" s="118">
        <v>10</v>
      </c>
      <c r="U26" s="118">
        <v>10</v>
      </c>
      <c r="V26" s="118">
        <v>8</v>
      </c>
      <c r="W26" s="118">
        <v>7</v>
      </c>
      <c r="X26" s="118">
        <v>7</v>
      </c>
      <c r="Y26" s="118">
        <v>10</v>
      </c>
      <c r="Z26" s="118">
        <v>9</v>
      </c>
      <c r="AA26" s="118">
        <v>7</v>
      </c>
      <c r="AB26" s="118">
        <v>5</v>
      </c>
      <c r="AC26" s="118">
        <v>4</v>
      </c>
      <c r="AD26" s="55">
        <f t="shared" si="2"/>
        <v>77</v>
      </c>
      <c r="AE26" s="56" t="str">
        <f t="shared" si="3"/>
        <v>(3, 1, 1)</v>
      </c>
      <c r="AF26" s="56">
        <f>COUNTIFS(Pirma_Karta[Līga],Pirma_Karta[[#This Row],[Līga]],Pirma_Karta[VS Kopā],"&gt;"&amp;Pirma_Karta[[#This Row],[VS Kopā]])+1</f>
        <v>27</v>
      </c>
      <c r="AG26" s="18">
        <f t="shared" si="4"/>
        <v>158</v>
      </c>
      <c r="AH26" s="15">
        <f>RANK(Pirma_Karta[[#This Row],[Punkti
 (GS + VS)]],Pirma_Karta[Punkti
 (GS + VS)],0)</f>
        <v>22</v>
      </c>
      <c r="AI26" s="15">
        <f>COUNTIFS(Pirma_Karta[Līga],Pirma_Karta[[#This Row],[Līga]],Pirma_Karta[Punkti
 (GS + VS)],"&gt;"&amp;Pirma_Karta[Punkti
 (GS + VS)])+1</f>
        <v>9</v>
      </c>
    </row>
    <row r="27" spans="1:35" ht="15.75" x14ac:dyDescent="0.25">
      <c r="A27" s="9">
        <v>23</v>
      </c>
      <c r="B27" s="26">
        <v>20</v>
      </c>
      <c r="C27" s="34" t="s">
        <v>36</v>
      </c>
      <c r="D27" s="49" t="s">
        <v>274</v>
      </c>
      <c r="E27" s="46" t="s">
        <v>232</v>
      </c>
      <c r="F27" s="118">
        <v>9</v>
      </c>
      <c r="G27" s="118">
        <v>9</v>
      </c>
      <c r="H27" s="118">
        <v>10</v>
      </c>
      <c r="I27" s="118">
        <v>7</v>
      </c>
      <c r="J27" s="118">
        <v>6</v>
      </c>
      <c r="K27" s="118">
        <v>5</v>
      </c>
      <c r="L27" s="118">
        <v>3</v>
      </c>
      <c r="M27" s="118">
        <v>6</v>
      </c>
      <c r="N27" s="118">
        <v>10</v>
      </c>
      <c r="O27" s="118">
        <v>9</v>
      </c>
      <c r="P27" s="51">
        <f t="shared" si="0"/>
        <v>74</v>
      </c>
      <c r="Q27" s="52" t="str">
        <f t="shared" si="1"/>
        <v>(2, 3, 0)</v>
      </c>
      <c r="R27" s="52">
        <f>COUNTIFS(Pirma_Karta[Līga],Pirma_Karta[[#This Row],[Līga]],Pirma_Karta[[GS Kopā ]],"&gt;"&amp;Pirma_Karta[[#This Row],[GS Kopā ]])+1</f>
        <v>24</v>
      </c>
      <c r="S27" s="46" t="s">
        <v>122</v>
      </c>
      <c r="T27" s="118">
        <v>10</v>
      </c>
      <c r="U27" s="118">
        <v>9</v>
      </c>
      <c r="V27" s="118">
        <v>8</v>
      </c>
      <c r="W27" s="118">
        <v>7</v>
      </c>
      <c r="X27" s="118">
        <v>5</v>
      </c>
      <c r="Y27" s="118">
        <v>10</v>
      </c>
      <c r="Z27" s="118">
        <v>10</v>
      </c>
      <c r="AA27" s="118">
        <v>9</v>
      </c>
      <c r="AB27" s="118">
        <v>8</v>
      </c>
      <c r="AC27" s="118">
        <v>8</v>
      </c>
      <c r="AD27" s="55">
        <f t="shared" si="2"/>
        <v>84</v>
      </c>
      <c r="AE27" s="56" t="str">
        <f t="shared" si="3"/>
        <v>(3, 2, 3)</v>
      </c>
      <c r="AF27" s="56">
        <f>COUNTIFS(Pirma_Karta[Līga],Pirma_Karta[[#This Row],[Līga]],Pirma_Karta[VS Kopā],"&gt;"&amp;Pirma_Karta[[#This Row],[VS Kopā]])+1</f>
        <v>13</v>
      </c>
      <c r="AG27" s="18">
        <f t="shared" si="4"/>
        <v>158</v>
      </c>
      <c r="AH27" s="15">
        <f>RANK(Pirma_Karta[[#This Row],[Punkti
 (GS + VS)]],Pirma_Karta[Punkti
 (GS + VS)],0)</f>
        <v>22</v>
      </c>
      <c r="AI27" s="15">
        <f>COUNTIFS(Pirma_Karta[Līga],Pirma_Karta[[#This Row],[Līga]],Pirma_Karta[Punkti
 (GS + VS)],"&gt;"&amp;Pirma_Karta[Punkti
 (GS + VS)])+1</f>
        <v>9</v>
      </c>
    </row>
    <row r="28" spans="1:35" ht="15.75" x14ac:dyDescent="0.25">
      <c r="A28" s="9">
        <v>24</v>
      </c>
      <c r="B28" s="26">
        <v>104</v>
      </c>
      <c r="C28" s="34" t="s">
        <v>36</v>
      </c>
      <c r="D28" s="48" t="s">
        <v>238</v>
      </c>
      <c r="E28" s="46" t="s">
        <v>239</v>
      </c>
      <c r="F28" s="118">
        <v>9</v>
      </c>
      <c r="G28" s="118">
        <v>10</v>
      </c>
      <c r="H28" s="118">
        <v>10</v>
      </c>
      <c r="I28" s="118">
        <v>8</v>
      </c>
      <c r="J28" s="118">
        <v>5</v>
      </c>
      <c r="K28" s="118">
        <v>9</v>
      </c>
      <c r="L28" s="118">
        <v>8</v>
      </c>
      <c r="M28" s="118">
        <v>8</v>
      </c>
      <c r="N28" s="118">
        <v>7</v>
      </c>
      <c r="O28" s="118">
        <v>8</v>
      </c>
      <c r="P28" s="51">
        <f t="shared" si="0"/>
        <v>82</v>
      </c>
      <c r="Q28" s="52" t="str">
        <f t="shared" si="1"/>
        <v>(2, 2, 4)</v>
      </c>
      <c r="R28" s="52">
        <f>COUNTIFS(Pirma_Karta[Līga],Pirma_Karta[[#This Row],[Līga]],Pirma_Karta[[GS Kopā ]],"&gt;"&amp;Pirma_Karta[[#This Row],[GS Kopā ]])+1</f>
        <v>5</v>
      </c>
      <c r="S28" s="46" t="s">
        <v>84</v>
      </c>
      <c r="T28" s="118">
        <v>10</v>
      </c>
      <c r="U28" s="118">
        <v>8</v>
      </c>
      <c r="V28" s="118">
        <v>4</v>
      </c>
      <c r="W28" s="118">
        <v>3</v>
      </c>
      <c r="X28" s="118">
        <v>3</v>
      </c>
      <c r="Y28" s="118">
        <v>10</v>
      </c>
      <c r="Z28" s="118">
        <v>10</v>
      </c>
      <c r="AA28" s="118">
        <v>10</v>
      </c>
      <c r="AB28" s="118">
        <v>9</v>
      </c>
      <c r="AC28" s="118">
        <v>8</v>
      </c>
      <c r="AD28" s="55">
        <f t="shared" si="2"/>
        <v>75</v>
      </c>
      <c r="AE28" s="56" t="str">
        <f t="shared" si="3"/>
        <v>(4, 1, 2)</v>
      </c>
      <c r="AF28" s="56">
        <f>COUNTIFS(Pirma_Karta[Līga],Pirma_Karta[[#This Row],[Līga]],Pirma_Karta[VS Kopā],"&gt;"&amp;Pirma_Karta[[#This Row],[VS Kopā]])+1</f>
        <v>32</v>
      </c>
      <c r="AG28" s="18">
        <f t="shared" si="4"/>
        <v>157</v>
      </c>
      <c r="AH28" s="15">
        <f>RANK(Pirma_Karta[[#This Row],[Punkti
 (GS + VS)]],Pirma_Karta[Punkti
 (GS + VS)],0)</f>
        <v>24</v>
      </c>
      <c r="AI28" s="15">
        <f>COUNTIFS(Pirma_Karta[Līga],Pirma_Karta[[#This Row],[Līga]],Pirma_Karta[Punkti
 (GS + VS)],"&gt;"&amp;Pirma_Karta[Punkti
 (GS + VS)])+1</f>
        <v>11</v>
      </c>
    </row>
    <row r="29" spans="1:35" ht="15.75" x14ac:dyDescent="0.25">
      <c r="A29" s="9">
        <v>25</v>
      </c>
      <c r="B29" s="26">
        <v>2</v>
      </c>
      <c r="C29" s="34" t="s">
        <v>36</v>
      </c>
      <c r="D29" s="49" t="s">
        <v>75</v>
      </c>
      <c r="E29" s="46" t="s">
        <v>76</v>
      </c>
      <c r="F29" s="118">
        <v>5</v>
      </c>
      <c r="G29" s="118">
        <v>6</v>
      </c>
      <c r="H29" s="118">
        <v>10</v>
      </c>
      <c r="I29" s="118">
        <v>9</v>
      </c>
      <c r="J29" s="118">
        <v>5</v>
      </c>
      <c r="K29" s="118">
        <v>5</v>
      </c>
      <c r="L29" s="118">
        <v>2</v>
      </c>
      <c r="M29" s="118">
        <v>9</v>
      </c>
      <c r="N29" s="118">
        <v>9</v>
      </c>
      <c r="O29" s="118">
        <v>8</v>
      </c>
      <c r="P29" s="51">
        <f t="shared" si="0"/>
        <v>68</v>
      </c>
      <c r="Q29" s="52" t="str">
        <f t="shared" si="1"/>
        <v>(1, 3, 1)</v>
      </c>
      <c r="R29" s="52">
        <f>COUNTIFS(Pirma_Karta[Līga],Pirma_Karta[[#This Row],[Līga]],Pirma_Karta[[GS Kopā ]],"&gt;"&amp;Pirma_Karta[[#This Row],[GS Kopā ]])+1</f>
        <v>41</v>
      </c>
      <c r="S29" s="46" t="s">
        <v>77</v>
      </c>
      <c r="T29" s="118">
        <v>10</v>
      </c>
      <c r="U29" s="118">
        <v>10</v>
      </c>
      <c r="V29" s="118">
        <v>9</v>
      </c>
      <c r="W29" s="118">
        <v>8</v>
      </c>
      <c r="X29" s="118">
        <v>4</v>
      </c>
      <c r="Y29" s="118">
        <v>10</v>
      </c>
      <c r="Z29" s="118">
        <v>10</v>
      </c>
      <c r="AA29" s="118">
        <v>10</v>
      </c>
      <c r="AB29" s="118">
        <v>10</v>
      </c>
      <c r="AC29" s="118">
        <v>8</v>
      </c>
      <c r="AD29" s="55">
        <f t="shared" si="2"/>
        <v>89</v>
      </c>
      <c r="AE29" s="56" t="str">
        <f t="shared" si="3"/>
        <v>(6, 1, 2)</v>
      </c>
      <c r="AF29" s="56">
        <f>COUNTIFS(Pirma_Karta[Līga],Pirma_Karta[[#This Row],[Līga]],Pirma_Karta[VS Kopā],"&gt;"&amp;Pirma_Karta[[#This Row],[VS Kopā]])+1</f>
        <v>4</v>
      </c>
      <c r="AG29" s="18">
        <f t="shared" si="4"/>
        <v>157</v>
      </c>
      <c r="AH29" s="15">
        <f>RANK(Pirma_Karta[[#This Row],[Punkti
 (GS + VS)]],Pirma_Karta[Punkti
 (GS + VS)],0)</f>
        <v>24</v>
      </c>
      <c r="AI29" s="15">
        <f>COUNTIFS(Pirma_Karta[Līga],Pirma_Karta[[#This Row],[Līga]],Pirma_Karta[Punkti
 (GS + VS)],"&gt;"&amp;Pirma_Karta[Punkti
 (GS + VS)])+1</f>
        <v>11</v>
      </c>
    </row>
    <row r="30" spans="1:35" ht="15.75" x14ac:dyDescent="0.25">
      <c r="A30" s="9">
        <v>26</v>
      </c>
      <c r="B30" s="26">
        <v>64</v>
      </c>
      <c r="C30" s="34" t="s">
        <v>36</v>
      </c>
      <c r="D30" s="49" t="s">
        <v>54</v>
      </c>
      <c r="E30" s="46" t="s">
        <v>55</v>
      </c>
      <c r="F30" s="118">
        <v>8</v>
      </c>
      <c r="G30" s="118">
        <v>8</v>
      </c>
      <c r="H30" s="118">
        <v>10</v>
      </c>
      <c r="I30" s="118">
        <v>10</v>
      </c>
      <c r="J30" s="118">
        <v>9</v>
      </c>
      <c r="K30" s="118">
        <v>7</v>
      </c>
      <c r="L30" s="118">
        <v>6</v>
      </c>
      <c r="M30" s="118">
        <v>5</v>
      </c>
      <c r="N30" s="118">
        <v>10</v>
      </c>
      <c r="O30" s="118">
        <v>6</v>
      </c>
      <c r="P30" s="51">
        <f t="shared" si="0"/>
        <v>79</v>
      </c>
      <c r="Q30" s="52" t="str">
        <f t="shared" si="1"/>
        <v>(3, 1, 2)</v>
      </c>
      <c r="R30" s="52">
        <f>COUNTIFS(Pirma_Karta[Līga],Pirma_Karta[[#This Row],[Līga]],Pirma_Karta[[GS Kopā ]],"&gt;"&amp;Pirma_Karta[[#This Row],[GS Kopā ]])+1</f>
        <v>13</v>
      </c>
      <c r="S30" s="46" t="s">
        <v>56</v>
      </c>
      <c r="T30" s="118">
        <v>10</v>
      </c>
      <c r="U30" s="118">
        <v>9</v>
      </c>
      <c r="V30" s="118">
        <v>6</v>
      </c>
      <c r="W30" s="118">
        <v>6</v>
      </c>
      <c r="X30" s="118">
        <v>0</v>
      </c>
      <c r="Y30" s="118">
        <v>10</v>
      </c>
      <c r="Z30" s="118">
        <v>10</v>
      </c>
      <c r="AA30" s="118">
        <v>9</v>
      </c>
      <c r="AB30" s="118">
        <v>9</v>
      </c>
      <c r="AC30" s="118">
        <v>8</v>
      </c>
      <c r="AD30" s="55">
        <f t="shared" si="2"/>
        <v>77</v>
      </c>
      <c r="AE30" s="56" t="str">
        <f t="shared" si="3"/>
        <v>(3, 3, 1)</v>
      </c>
      <c r="AF30" s="56">
        <f>COUNTIFS(Pirma_Karta[Līga],Pirma_Karta[[#This Row],[Līga]],Pirma_Karta[VS Kopā],"&gt;"&amp;Pirma_Karta[[#This Row],[VS Kopā]])+1</f>
        <v>27</v>
      </c>
      <c r="AG30" s="18">
        <f t="shared" si="4"/>
        <v>156</v>
      </c>
      <c r="AH30" s="15">
        <f>RANK(Pirma_Karta[[#This Row],[Punkti
 (GS + VS)]],Pirma_Karta[Punkti
 (GS + VS)],0)</f>
        <v>26</v>
      </c>
      <c r="AI30" s="15">
        <f>COUNTIFS(Pirma_Karta[Līga],Pirma_Karta[[#This Row],[Līga]],Pirma_Karta[Punkti
 (GS + VS)],"&gt;"&amp;Pirma_Karta[Punkti
 (GS + VS)])+1</f>
        <v>13</v>
      </c>
    </row>
    <row r="31" spans="1:35" ht="15.75" x14ac:dyDescent="0.25">
      <c r="A31" s="9">
        <v>27</v>
      </c>
      <c r="B31" s="26">
        <v>91</v>
      </c>
      <c r="C31" s="34" t="s">
        <v>36</v>
      </c>
      <c r="D31" s="48" t="s">
        <v>96</v>
      </c>
      <c r="E31" s="46" t="s">
        <v>39</v>
      </c>
      <c r="F31" s="118">
        <v>10</v>
      </c>
      <c r="G31" s="118">
        <v>10</v>
      </c>
      <c r="H31" s="118">
        <v>8</v>
      </c>
      <c r="I31" s="118">
        <v>8</v>
      </c>
      <c r="J31" s="118">
        <v>7</v>
      </c>
      <c r="K31" s="118">
        <v>7</v>
      </c>
      <c r="L31" s="118">
        <v>6</v>
      </c>
      <c r="M31" s="118">
        <v>5</v>
      </c>
      <c r="N31" s="118">
        <v>3</v>
      </c>
      <c r="O31" s="118">
        <v>9</v>
      </c>
      <c r="P31" s="51">
        <f t="shared" si="0"/>
        <v>73</v>
      </c>
      <c r="Q31" s="52" t="str">
        <f t="shared" si="1"/>
        <v>(2, 1, 2)</v>
      </c>
      <c r="R31" s="52">
        <f>COUNTIFS(Pirma_Karta[Līga],Pirma_Karta[[#This Row],[Līga]],Pirma_Karta[[GS Kopā ]],"&gt;"&amp;Pirma_Karta[[#This Row],[GS Kopā ]])+1</f>
        <v>29</v>
      </c>
      <c r="S31" s="46" t="s">
        <v>97</v>
      </c>
      <c r="T31" s="118">
        <v>10</v>
      </c>
      <c r="U31" s="118">
        <v>10</v>
      </c>
      <c r="V31" s="118">
        <v>9</v>
      </c>
      <c r="W31" s="118">
        <v>8</v>
      </c>
      <c r="X31" s="118">
        <v>7</v>
      </c>
      <c r="Y31" s="118">
        <v>10</v>
      </c>
      <c r="Z31" s="118">
        <v>10</v>
      </c>
      <c r="AA31" s="118">
        <v>7</v>
      </c>
      <c r="AB31" s="118">
        <v>7</v>
      </c>
      <c r="AC31" s="118">
        <v>5</v>
      </c>
      <c r="AD31" s="55">
        <f t="shared" si="2"/>
        <v>83</v>
      </c>
      <c r="AE31" s="56" t="str">
        <f t="shared" si="3"/>
        <v>(4, 1, 1)</v>
      </c>
      <c r="AF31" s="56">
        <f>COUNTIFS(Pirma_Karta[Līga],Pirma_Karta[[#This Row],[Līga]],Pirma_Karta[VS Kopā],"&gt;"&amp;Pirma_Karta[[#This Row],[VS Kopā]])+1</f>
        <v>14</v>
      </c>
      <c r="AG31" s="18">
        <f t="shared" si="4"/>
        <v>156</v>
      </c>
      <c r="AH31" s="15">
        <f>RANK(Pirma_Karta[[#This Row],[Punkti
 (GS + VS)]],Pirma_Karta[Punkti
 (GS + VS)],0)</f>
        <v>26</v>
      </c>
      <c r="AI31" s="15">
        <f>COUNTIFS(Pirma_Karta[Līga],Pirma_Karta[[#This Row],[Līga]],Pirma_Karta[Punkti
 (GS + VS)],"&gt;"&amp;Pirma_Karta[Punkti
 (GS + VS)])+1</f>
        <v>13</v>
      </c>
    </row>
    <row r="32" spans="1:35" ht="15.75" x14ac:dyDescent="0.25">
      <c r="A32" s="9">
        <v>28</v>
      </c>
      <c r="B32" s="26">
        <v>108</v>
      </c>
      <c r="C32" s="34" t="s">
        <v>57</v>
      </c>
      <c r="D32" s="49" t="s">
        <v>275</v>
      </c>
      <c r="E32" s="46" t="s">
        <v>276</v>
      </c>
      <c r="F32" s="118">
        <v>10</v>
      </c>
      <c r="G32" s="118">
        <v>10</v>
      </c>
      <c r="H32" s="118">
        <v>10</v>
      </c>
      <c r="I32" s="118">
        <v>9</v>
      </c>
      <c r="J32" s="118">
        <v>6</v>
      </c>
      <c r="K32" s="118">
        <v>7</v>
      </c>
      <c r="L32" s="118">
        <v>9</v>
      </c>
      <c r="M32" s="118">
        <v>6</v>
      </c>
      <c r="N32" s="118">
        <v>3</v>
      </c>
      <c r="O32" s="118">
        <v>0</v>
      </c>
      <c r="P32" s="51">
        <f t="shared" si="0"/>
        <v>70</v>
      </c>
      <c r="Q32" s="52" t="str">
        <f t="shared" si="1"/>
        <v>(3, 2, 0)</v>
      </c>
      <c r="R32" s="52">
        <f>COUNTIFS(Pirma_Karta[Līga],Pirma_Karta[[#This Row],[Līga]],Pirma_Karta[[GS Kopā ]],"&gt;"&amp;Pirma_Karta[[#This Row],[GS Kopā ]])+1</f>
        <v>26</v>
      </c>
      <c r="S32" s="46" t="s">
        <v>277</v>
      </c>
      <c r="T32" s="118">
        <v>10</v>
      </c>
      <c r="U32" s="118">
        <v>10</v>
      </c>
      <c r="V32" s="118">
        <v>8</v>
      </c>
      <c r="W32" s="118">
        <v>8</v>
      </c>
      <c r="X32" s="118">
        <v>0</v>
      </c>
      <c r="Y32" s="118">
        <v>10</v>
      </c>
      <c r="Z32" s="118">
        <v>10</v>
      </c>
      <c r="AA32" s="118">
        <v>10</v>
      </c>
      <c r="AB32" s="118">
        <v>10</v>
      </c>
      <c r="AC32" s="118">
        <v>8</v>
      </c>
      <c r="AD32" s="55">
        <f t="shared" si="2"/>
        <v>84</v>
      </c>
      <c r="AE32" s="56" t="str">
        <f t="shared" si="3"/>
        <v>(6, 0, 3)</v>
      </c>
      <c r="AF32" s="56">
        <f>COUNTIFS(Pirma_Karta[Līga],Pirma_Karta[[#This Row],[Līga]],Pirma_Karta[VS Kopā],"&gt;"&amp;Pirma_Karta[[#This Row],[VS Kopā]])+1</f>
        <v>6</v>
      </c>
      <c r="AG32" s="18">
        <f t="shared" si="4"/>
        <v>154</v>
      </c>
      <c r="AH32" s="15">
        <f>RANK(Pirma_Karta[[#This Row],[Punkti
 (GS + VS)]],Pirma_Karta[Punkti
 (GS + VS)],0)</f>
        <v>28</v>
      </c>
      <c r="AI32" s="15">
        <f>COUNTIFS(Pirma_Karta[Līga],Pirma_Karta[[#This Row],[Līga]],Pirma_Karta[Punkti
 (GS + VS)],"&gt;"&amp;Pirma_Karta[Punkti
 (GS + VS)])+1</f>
        <v>14</v>
      </c>
    </row>
    <row r="33" spans="1:35" ht="15.75" x14ac:dyDescent="0.25">
      <c r="A33" s="9">
        <v>29</v>
      </c>
      <c r="B33" s="26">
        <v>158</v>
      </c>
      <c r="C33" s="34" t="s">
        <v>36</v>
      </c>
      <c r="D33" s="48" t="s">
        <v>179</v>
      </c>
      <c r="E33" s="46" t="s">
        <v>120</v>
      </c>
      <c r="F33" s="118">
        <v>8</v>
      </c>
      <c r="G33" s="118">
        <v>7</v>
      </c>
      <c r="H33" s="118">
        <v>10</v>
      </c>
      <c r="I33" s="118">
        <v>10</v>
      </c>
      <c r="J33" s="118">
        <v>9</v>
      </c>
      <c r="K33" s="118">
        <v>6</v>
      </c>
      <c r="L33" s="118">
        <v>6</v>
      </c>
      <c r="M33" s="118">
        <v>7</v>
      </c>
      <c r="N33" s="118">
        <v>5</v>
      </c>
      <c r="O33" s="118">
        <v>1</v>
      </c>
      <c r="P33" s="51">
        <f t="shared" si="0"/>
        <v>69</v>
      </c>
      <c r="Q33" s="52" t="str">
        <f t="shared" si="1"/>
        <v>(2, 1, 1)</v>
      </c>
      <c r="R33" s="52">
        <f>COUNTIFS(Pirma_Karta[Līga],Pirma_Karta[[#This Row],[Līga]],Pirma_Karta[[GS Kopā ]],"&gt;"&amp;Pirma_Karta[[#This Row],[GS Kopā ]])+1</f>
        <v>40</v>
      </c>
      <c r="S33" s="46" t="s">
        <v>180</v>
      </c>
      <c r="T33" s="118">
        <v>10</v>
      </c>
      <c r="U33" s="118">
        <v>10</v>
      </c>
      <c r="V33" s="118">
        <v>7</v>
      </c>
      <c r="W33" s="118">
        <v>7</v>
      </c>
      <c r="X33" s="118">
        <v>4</v>
      </c>
      <c r="Y33" s="118">
        <v>10</v>
      </c>
      <c r="Z33" s="118">
        <v>10</v>
      </c>
      <c r="AA33" s="118">
        <v>9</v>
      </c>
      <c r="AB33" s="118">
        <v>9</v>
      </c>
      <c r="AC33" s="118">
        <v>9</v>
      </c>
      <c r="AD33" s="55">
        <f t="shared" si="2"/>
        <v>85</v>
      </c>
      <c r="AE33" s="56" t="str">
        <f t="shared" si="3"/>
        <v>(4, 3, 0)</v>
      </c>
      <c r="AF33" s="56">
        <f>COUNTIFS(Pirma_Karta[Līga],Pirma_Karta[[#This Row],[Līga]],Pirma_Karta[VS Kopā],"&gt;"&amp;Pirma_Karta[[#This Row],[VS Kopā]])+1</f>
        <v>11</v>
      </c>
      <c r="AG33" s="18">
        <f t="shared" si="4"/>
        <v>154</v>
      </c>
      <c r="AH33" s="15">
        <f>RANK(Pirma_Karta[[#This Row],[Punkti
 (GS + VS)]],Pirma_Karta[Punkti
 (GS + VS)],0)</f>
        <v>28</v>
      </c>
      <c r="AI33" s="15">
        <f>COUNTIFS(Pirma_Karta[Līga],Pirma_Karta[[#This Row],[Līga]],Pirma_Karta[Punkti
 (GS + VS)],"&gt;"&amp;Pirma_Karta[Punkti
 (GS + VS)])+1</f>
        <v>15</v>
      </c>
    </row>
    <row r="34" spans="1:35" ht="15.75" x14ac:dyDescent="0.25">
      <c r="A34" s="9">
        <v>30</v>
      </c>
      <c r="B34" s="202">
        <v>164</v>
      </c>
      <c r="C34" s="34" t="s">
        <v>36</v>
      </c>
      <c r="D34" s="49" t="s">
        <v>385</v>
      </c>
      <c r="E34" s="46" t="s">
        <v>386</v>
      </c>
      <c r="F34" s="118">
        <v>10</v>
      </c>
      <c r="G34" s="118">
        <v>10</v>
      </c>
      <c r="H34" s="118">
        <v>10</v>
      </c>
      <c r="I34" s="118">
        <v>9</v>
      </c>
      <c r="J34" s="118">
        <v>6</v>
      </c>
      <c r="K34" s="118">
        <v>5</v>
      </c>
      <c r="L34" s="118">
        <v>8</v>
      </c>
      <c r="M34" s="118">
        <v>8</v>
      </c>
      <c r="N34" s="118">
        <v>8</v>
      </c>
      <c r="O34" s="118">
        <v>7</v>
      </c>
      <c r="P34" s="51">
        <f t="shared" si="0"/>
        <v>81</v>
      </c>
      <c r="Q34" s="52" t="str">
        <f t="shared" si="1"/>
        <v>(3, 1, 3)</v>
      </c>
      <c r="R34" s="52">
        <f>COUNTIFS(Pirma_Karta[Līga],Pirma_Karta[[#This Row],[Līga]],Pirma_Karta[[GS Kopā ]],"&gt;"&amp;Pirma_Karta[[#This Row],[GS Kopā ]])+1</f>
        <v>6</v>
      </c>
      <c r="S34" s="203" t="s">
        <v>341</v>
      </c>
      <c r="T34" s="118">
        <v>10</v>
      </c>
      <c r="U34" s="118">
        <v>9</v>
      </c>
      <c r="V34" s="118">
        <v>8</v>
      </c>
      <c r="W34" s="118">
        <v>6</v>
      </c>
      <c r="X34" s="118">
        <v>4</v>
      </c>
      <c r="Y34" s="118">
        <v>9</v>
      </c>
      <c r="Z34" s="118">
        <v>7</v>
      </c>
      <c r="AA34" s="118">
        <v>7</v>
      </c>
      <c r="AB34" s="118">
        <v>6</v>
      </c>
      <c r="AC34" s="118">
        <v>6</v>
      </c>
      <c r="AD34" s="55">
        <f t="shared" si="2"/>
        <v>72</v>
      </c>
      <c r="AE34" s="56" t="str">
        <f t="shared" si="3"/>
        <v>(1, 2, 1)</v>
      </c>
      <c r="AF34" s="56">
        <f>COUNTIFS(Pirma_Karta[Līga],Pirma_Karta[[#This Row],[Līga]],Pirma_Karta[VS Kopā],"&gt;"&amp;Pirma_Karta[[#This Row],[VS Kopā]])+1</f>
        <v>38</v>
      </c>
      <c r="AG34" s="18">
        <f t="shared" si="4"/>
        <v>153</v>
      </c>
      <c r="AH34" s="15">
        <f>RANK(Pirma_Karta[[#This Row],[Punkti
 (GS + VS)]],Pirma_Karta[Punkti
 (GS + VS)],0)</f>
        <v>30</v>
      </c>
      <c r="AI34" s="15">
        <f>COUNTIFS(Pirma_Karta[Līga],Pirma_Karta[[#This Row],[Līga]],Pirma_Karta[Punkti
 (GS + VS)],"&gt;"&amp;Pirma_Karta[Punkti
 (GS + VS)])+1</f>
        <v>16</v>
      </c>
    </row>
    <row r="35" spans="1:35" ht="15.75" x14ac:dyDescent="0.25">
      <c r="A35" s="9">
        <v>31</v>
      </c>
      <c r="B35" s="26">
        <v>128</v>
      </c>
      <c r="C35" s="34" t="s">
        <v>57</v>
      </c>
      <c r="D35" s="49" t="s">
        <v>83</v>
      </c>
      <c r="E35" s="46" t="s">
        <v>84</v>
      </c>
      <c r="F35" s="118">
        <v>6</v>
      </c>
      <c r="G35" s="118">
        <v>5</v>
      </c>
      <c r="H35" s="118">
        <v>6</v>
      </c>
      <c r="I35" s="118">
        <v>8</v>
      </c>
      <c r="J35" s="118">
        <v>9</v>
      </c>
      <c r="K35" s="118">
        <v>9</v>
      </c>
      <c r="L35" s="118">
        <v>10</v>
      </c>
      <c r="M35" s="118">
        <v>10</v>
      </c>
      <c r="N35" s="118">
        <v>7</v>
      </c>
      <c r="O35" s="118">
        <v>8</v>
      </c>
      <c r="P35" s="51">
        <f t="shared" si="0"/>
        <v>78</v>
      </c>
      <c r="Q35" s="52" t="str">
        <f t="shared" si="1"/>
        <v>(2, 2, 2)</v>
      </c>
      <c r="R35" s="52">
        <f>COUNTIFS(Pirma_Karta[Līga],Pirma_Karta[[#This Row],[Līga]],Pirma_Karta[[GS Kopā ]],"&gt;"&amp;Pirma_Karta[[#This Row],[GS Kopā ]])+1</f>
        <v>19</v>
      </c>
      <c r="S35" s="46" t="s">
        <v>55</v>
      </c>
      <c r="T35" s="118">
        <v>10</v>
      </c>
      <c r="U35" s="118">
        <v>9</v>
      </c>
      <c r="V35" s="118">
        <v>9</v>
      </c>
      <c r="W35" s="118">
        <v>8</v>
      </c>
      <c r="X35" s="118">
        <v>6</v>
      </c>
      <c r="Y35" s="118">
        <v>10</v>
      </c>
      <c r="Z35" s="118">
        <v>10</v>
      </c>
      <c r="AA35" s="118">
        <v>8</v>
      </c>
      <c r="AB35" s="118">
        <v>5</v>
      </c>
      <c r="AC35" s="118">
        <v>0</v>
      </c>
      <c r="AD35" s="55">
        <f t="shared" si="2"/>
        <v>75</v>
      </c>
      <c r="AE35" s="56" t="str">
        <f t="shared" si="3"/>
        <v>(3, 2, 2)</v>
      </c>
      <c r="AF35" s="56">
        <f>COUNTIFS(Pirma_Karta[Līga],Pirma_Karta[[#This Row],[Līga]],Pirma_Karta[VS Kopā],"&gt;"&amp;Pirma_Karta[[#This Row],[VS Kopā]])+1</f>
        <v>14</v>
      </c>
      <c r="AG35" s="18">
        <f t="shared" si="4"/>
        <v>153</v>
      </c>
      <c r="AH35" s="15">
        <f>RANK(Pirma_Karta[[#This Row],[Punkti
 (GS + VS)]],Pirma_Karta[Punkti
 (GS + VS)],0)</f>
        <v>30</v>
      </c>
      <c r="AI35" s="15">
        <f>COUNTIFS(Pirma_Karta[Līga],Pirma_Karta[[#This Row],[Līga]],Pirma_Karta[Punkti
 (GS + VS)],"&gt;"&amp;Pirma_Karta[Punkti
 (GS + VS)])+1</f>
        <v>15</v>
      </c>
    </row>
    <row r="36" spans="1:35" ht="15.75" x14ac:dyDescent="0.25">
      <c r="A36" s="9">
        <v>32</v>
      </c>
      <c r="B36" s="26">
        <v>155</v>
      </c>
      <c r="C36" s="34" t="s">
        <v>36</v>
      </c>
      <c r="D36" s="48" t="s">
        <v>297</v>
      </c>
      <c r="E36" s="46" t="s">
        <v>109</v>
      </c>
      <c r="F36" s="118">
        <v>2</v>
      </c>
      <c r="G36" s="118">
        <v>9</v>
      </c>
      <c r="H36" s="118">
        <v>8</v>
      </c>
      <c r="I36" s="118">
        <v>7</v>
      </c>
      <c r="J36" s="118">
        <v>7</v>
      </c>
      <c r="K36" s="118">
        <v>8</v>
      </c>
      <c r="L36" s="118">
        <v>6</v>
      </c>
      <c r="M36" s="118">
        <v>7</v>
      </c>
      <c r="N36" s="118">
        <v>4</v>
      </c>
      <c r="O36" s="118">
        <v>6</v>
      </c>
      <c r="P36" s="51">
        <f t="shared" si="0"/>
        <v>64</v>
      </c>
      <c r="Q36" s="52" t="str">
        <f t="shared" si="1"/>
        <v>(0, 1, 2)</v>
      </c>
      <c r="R36" s="52">
        <f>COUNTIFS(Pirma_Karta[Līga],Pirma_Karta[[#This Row],[Līga]],Pirma_Karta[[GS Kopā ]],"&gt;"&amp;Pirma_Karta[[#This Row],[GS Kopā ]])+1</f>
        <v>50</v>
      </c>
      <c r="S36" s="46" t="s">
        <v>236</v>
      </c>
      <c r="T36" s="118">
        <v>10</v>
      </c>
      <c r="U36" s="118">
        <v>10</v>
      </c>
      <c r="V36" s="118">
        <v>9</v>
      </c>
      <c r="W36" s="118">
        <v>9</v>
      </c>
      <c r="X36" s="118">
        <v>7</v>
      </c>
      <c r="Y36" s="118">
        <v>10</v>
      </c>
      <c r="Z36" s="118">
        <v>9</v>
      </c>
      <c r="AA36" s="118">
        <v>9</v>
      </c>
      <c r="AB36" s="118">
        <v>9</v>
      </c>
      <c r="AC36" s="118">
        <v>7</v>
      </c>
      <c r="AD36" s="55">
        <f t="shared" si="2"/>
        <v>89</v>
      </c>
      <c r="AE36" s="56" t="str">
        <f t="shared" si="3"/>
        <v>(3, 5, 0)</v>
      </c>
      <c r="AF36" s="56">
        <f>COUNTIFS(Pirma_Karta[Līga],Pirma_Karta[[#This Row],[Līga]],Pirma_Karta[VS Kopā],"&gt;"&amp;Pirma_Karta[[#This Row],[VS Kopā]])+1</f>
        <v>4</v>
      </c>
      <c r="AG36" s="18">
        <f t="shared" si="4"/>
        <v>153</v>
      </c>
      <c r="AH36" s="15">
        <f>RANK(Pirma_Karta[[#This Row],[Punkti
 (GS + VS)]],Pirma_Karta[Punkti
 (GS + VS)],0)</f>
        <v>30</v>
      </c>
      <c r="AI36" s="15">
        <f>COUNTIFS(Pirma_Karta[Līga],Pirma_Karta[[#This Row],[Līga]],Pirma_Karta[Punkti
 (GS + VS)],"&gt;"&amp;Pirma_Karta[Punkti
 (GS + VS)])+1</f>
        <v>16</v>
      </c>
    </row>
    <row r="37" spans="1:35" ht="15.75" x14ac:dyDescent="0.25">
      <c r="A37" s="9">
        <v>33</v>
      </c>
      <c r="B37" s="26">
        <v>16</v>
      </c>
      <c r="C37" s="34" t="s">
        <v>36</v>
      </c>
      <c r="D37" s="49" t="s">
        <v>250</v>
      </c>
      <c r="E37" s="46" t="s">
        <v>157</v>
      </c>
      <c r="F37" s="118">
        <v>10</v>
      </c>
      <c r="G37" s="118">
        <v>9</v>
      </c>
      <c r="H37" s="118">
        <v>6</v>
      </c>
      <c r="I37" s="118">
        <v>4</v>
      </c>
      <c r="J37" s="118">
        <v>4</v>
      </c>
      <c r="K37" s="118">
        <v>7</v>
      </c>
      <c r="L37" s="118">
        <v>8</v>
      </c>
      <c r="M37" s="118">
        <v>9</v>
      </c>
      <c r="N37" s="118">
        <v>10</v>
      </c>
      <c r="O37" s="118">
        <v>9</v>
      </c>
      <c r="P37" s="51">
        <f t="shared" ref="P37:P68" si="5">SUM(F37:O37)</f>
        <v>76</v>
      </c>
      <c r="Q37" s="52" t="str">
        <f t="shared" ref="Q37:Q68" si="6">"("&amp;COUNTIF(F37:O37,10)&amp;", "&amp;COUNTIF(F37:O37,9)&amp;", "&amp;COUNTIF(F37:O37,8)&amp;")"</f>
        <v>(2, 3, 1)</v>
      </c>
      <c r="R37" s="52">
        <f>COUNTIFS(Pirma_Karta[Līga],Pirma_Karta[[#This Row],[Līga]],Pirma_Karta[[GS Kopā ]],"&gt;"&amp;Pirma_Karta[[#This Row],[GS Kopā ]])+1</f>
        <v>18</v>
      </c>
      <c r="S37" s="46" t="s">
        <v>99</v>
      </c>
      <c r="T37" s="118">
        <v>10</v>
      </c>
      <c r="U37" s="118">
        <v>9</v>
      </c>
      <c r="V37" s="118">
        <v>7</v>
      </c>
      <c r="W37" s="118">
        <v>6</v>
      </c>
      <c r="X37" s="118">
        <v>0</v>
      </c>
      <c r="Y37" s="118">
        <v>10</v>
      </c>
      <c r="Z37" s="118">
        <v>9</v>
      </c>
      <c r="AA37" s="118">
        <v>9</v>
      </c>
      <c r="AB37" s="118">
        <v>9</v>
      </c>
      <c r="AC37" s="118">
        <v>7</v>
      </c>
      <c r="AD37" s="55">
        <f t="shared" si="2"/>
        <v>76</v>
      </c>
      <c r="AE37" s="56" t="str">
        <f t="shared" ref="AE37:AE68" si="7">"("&amp;COUNTIF(T37:AC37,10)&amp;", "&amp;COUNTIF(T37:AC37,9)&amp;", "&amp;COUNTIF(T37:AC37,8)&amp;")"</f>
        <v>(2, 4, 0)</v>
      </c>
      <c r="AF37" s="56">
        <f>COUNTIFS(Pirma_Karta[Līga],Pirma_Karta[[#This Row],[Līga]],Pirma_Karta[VS Kopā],"&gt;"&amp;Pirma_Karta[[#This Row],[VS Kopā]])+1</f>
        <v>29</v>
      </c>
      <c r="AG37" s="18">
        <f t="shared" ref="AG37:AG68" si="8">(SUM(F37:O37))+(SUM(T37:AC37))</f>
        <v>152</v>
      </c>
      <c r="AH37" s="15">
        <f>RANK(Pirma_Karta[[#This Row],[Punkti
 (GS + VS)]],Pirma_Karta[Punkti
 (GS + VS)],0)</f>
        <v>33</v>
      </c>
      <c r="AI37" s="15">
        <f>COUNTIFS(Pirma_Karta[Līga],Pirma_Karta[[#This Row],[Līga]],Pirma_Karta[Punkti
 (GS + VS)],"&gt;"&amp;Pirma_Karta[Punkti
 (GS + VS)])+1</f>
        <v>18</v>
      </c>
    </row>
    <row r="38" spans="1:35" ht="15.75" x14ac:dyDescent="0.25">
      <c r="A38" s="9">
        <v>34</v>
      </c>
      <c r="B38" s="26">
        <v>19</v>
      </c>
      <c r="C38" s="34" t="s">
        <v>36</v>
      </c>
      <c r="D38" s="48" t="s">
        <v>325</v>
      </c>
      <c r="E38" s="46" t="s">
        <v>314</v>
      </c>
      <c r="F38" s="118">
        <v>10</v>
      </c>
      <c r="G38" s="118">
        <v>8</v>
      </c>
      <c r="H38" s="118">
        <v>8</v>
      </c>
      <c r="I38" s="118">
        <v>7</v>
      </c>
      <c r="J38" s="118">
        <v>6</v>
      </c>
      <c r="K38" s="118">
        <v>6</v>
      </c>
      <c r="L38" s="118">
        <v>6</v>
      </c>
      <c r="M38" s="118">
        <v>5</v>
      </c>
      <c r="N38" s="118">
        <v>4</v>
      </c>
      <c r="O38" s="118">
        <v>3</v>
      </c>
      <c r="P38" s="51">
        <f t="shared" si="5"/>
        <v>63</v>
      </c>
      <c r="Q38" s="52" t="str">
        <f t="shared" si="6"/>
        <v>(1, 0, 2)</v>
      </c>
      <c r="R38" s="52">
        <f>COUNTIFS(Pirma_Karta[Līga],Pirma_Karta[[#This Row],[Līga]],Pirma_Karta[[GS Kopā ]],"&gt;"&amp;Pirma_Karta[[#This Row],[GS Kopā ]])+1</f>
        <v>52</v>
      </c>
      <c r="S38" s="46" t="s">
        <v>172</v>
      </c>
      <c r="T38" s="118">
        <v>10</v>
      </c>
      <c r="U38" s="118">
        <v>10</v>
      </c>
      <c r="V38" s="118">
        <v>8</v>
      </c>
      <c r="W38" s="118">
        <v>8</v>
      </c>
      <c r="X38" s="118">
        <v>7</v>
      </c>
      <c r="Y38" s="118">
        <v>10</v>
      </c>
      <c r="Z38" s="118">
        <v>10</v>
      </c>
      <c r="AA38" s="118">
        <v>10</v>
      </c>
      <c r="AB38" s="118">
        <v>9</v>
      </c>
      <c r="AC38" s="118">
        <v>7</v>
      </c>
      <c r="AD38" s="55">
        <f t="shared" si="2"/>
        <v>89</v>
      </c>
      <c r="AE38" s="56" t="str">
        <f t="shared" si="7"/>
        <v>(5, 1, 2)</v>
      </c>
      <c r="AF38" s="56">
        <f>COUNTIFS(Pirma_Karta[Līga],Pirma_Karta[[#This Row],[Līga]],Pirma_Karta[VS Kopā],"&gt;"&amp;Pirma_Karta[[#This Row],[VS Kopā]])+1</f>
        <v>4</v>
      </c>
      <c r="AG38" s="18">
        <f t="shared" si="8"/>
        <v>152</v>
      </c>
      <c r="AH38" s="15">
        <f>RANK(Pirma_Karta[[#This Row],[Punkti
 (GS + VS)]],Pirma_Karta[Punkti
 (GS + VS)],0)</f>
        <v>33</v>
      </c>
      <c r="AI38" s="15">
        <f>COUNTIFS(Pirma_Karta[Līga],Pirma_Karta[[#This Row],[Līga]],Pirma_Karta[Punkti
 (GS + VS)],"&gt;"&amp;Pirma_Karta[Punkti
 (GS + VS)])+1</f>
        <v>18</v>
      </c>
    </row>
    <row r="39" spans="1:35" ht="15.75" x14ac:dyDescent="0.25">
      <c r="A39" s="9">
        <v>35</v>
      </c>
      <c r="B39" s="202">
        <v>163</v>
      </c>
      <c r="C39" s="34" t="s">
        <v>57</v>
      </c>
      <c r="D39" s="49" t="s">
        <v>384</v>
      </c>
      <c r="E39" s="46" t="s">
        <v>241</v>
      </c>
      <c r="F39" s="118">
        <v>3</v>
      </c>
      <c r="G39" s="118">
        <v>6</v>
      </c>
      <c r="H39" s="118">
        <v>7</v>
      </c>
      <c r="I39" s="118">
        <v>9</v>
      </c>
      <c r="J39" s="118">
        <v>10</v>
      </c>
      <c r="K39" s="118">
        <v>8</v>
      </c>
      <c r="L39" s="118">
        <v>5</v>
      </c>
      <c r="M39" s="118">
        <v>5</v>
      </c>
      <c r="N39" s="118">
        <v>10</v>
      </c>
      <c r="O39" s="118">
        <v>10</v>
      </c>
      <c r="P39" s="51">
        <f t="shared" si="5"/>
        <v>73</v>
      </c>
      <c r="Q39" s="52" t="str">
        <f t="shared" si="6"/>
        <v>(3, 1, 1)</v>
      </c>
      <c r="R39" s="52">
        <f>COUNTIFS(Pirma_Karta[Līga],Pirma_Karta[[#This Row],[Līga]],Pirma_Karta[[GS Kopā ]],"&gt;"&amp;Pirma_Karta[[#This Row],[GS Kopā ]])+1</f>
        <v>23</v>
      </c>
      <c r="S39" s="203" t="s">
        <v>51</v>
      </c>
      <c r="T39" s="118">
        <v>10</v>
      </c>
      <c r="U39" s="118">
        <v>10</v>
      </c>
      <c r="V39" s="118">
        <v>9</v>
      </c>
      <c r="W39" s="118">
        <v>9</v>
      </c>
      <c r="X39" s="118">
        <v>8</v>
      </c>
      <c r="Y39" s="118">
        <v>8</v>
      </c>
      <c r="Z39" s="118">
        <v>7</v>
      </c>
      <c r="AA39" s="118">
        <v>6</v>
      </c>
      <c r="AB39" s="118">
        <v>6</v>
      </c>
      <c r="AC39" s="118">
        <v>5</v>
      </c>
      <c r="AD39" s="55">
        <f t="shared" si="2"/>
        <v>78</v>
      </c>
      <c r="AE39" s="56" t="str">
        <f t="shared" si="7"/>
        <v>(2, 2, 2)</v>
      </c>
      <c r="AF39" s="56">
        <f>COUNTIFS(Pirma_Karta[Līga],Pirma_Karta[[#This Row],[Līga]],Pirma_Karta[VS Kopā],"&gt;"&amp;Pirma_Karta[[#This Row],[VS Kopā]])+1</f>
        <v>13</v>
      </c>
      <c r="AG39" s="18">
        <f t="shared" si="8"/>
        <v>151</v>
      </c>
      <c r="AH39" s="15">
        <f>RANK(Pirma_Karta[[#This Row],[Punkti
 (GS + VS)]],Pirma_Karta[Punkti
 (GS + VS)],0)</f>
        <v>35</v>
      </c>
      <c r="AI39" s="15">
        <f>COUNTIFS(Pirma_Karta[Līga],Pirma_Karta[[#This Row],[Līga]],Pirma_Karta[Punkti
 (GS + VS)],"&gt;"&amp;Pirma_Karta[Punkti
 (GS + VS)])+1</f>
        <v>16</v>
      </c>
    </row>
    <row r="40" spans="1:35" ht="15.75" x14ac:dyDescent="0.25">
      <c r="A40" s="9">
        <v>36</v>
      </c>
      <c r="B40" s="26">
        <v>114</v>
      </c>
      <c r="C40" s="34" t="s">
        <v>57</v>
      </c>
      <c r="D40" s="48" t="s">
        <v>64</v>
      </c>
      <c r="E40" s="46" t="s">
        <v>65</v>
      </c>
      <c r="F40" s="118">
        <v>10</v>
      </c>
      <c r="G40" s="118">
        <v>10</v>
      </c>
      <c r="H40" s="118">
        <v>10</v>
      </c>
      <c r="I40" s="118">
        <v>8</v>
      </c>
      <c r="J40" s="118">
        <v>9</v>
      </c>
      <c r="K40" s="118">
        <v>8</v>
      </c>
      <c r="L40" s="118">
        <v>7</v>
      </c>
      <c r="M40" s="118">
        <v>5</v>
      </c>
      <c r="N40" s="118">
        <v>4</v>
      </c>
      <c r="O40" s="118">
        <v>10</v>
      </c>
      <c r="P40" s="51">
        <f t="shared" si="5"/>
        <v>81</v>
      </c>
      <c r="Q40" s="52" t="str">
        <f t="shared" si="6"/>
        <v>(4, 1, 2)</v>
      </c>
      <c r="R40" s="52">
        <f>COUNTIFS(Pirma_Karta[Līga],Pirma_Karta[[#This Row],[Līga]],Pirma_Karta[[GS Kopā ]],"&gt;"&amp;Pirma_Karta[[#This Row],[GS Kopā ]])+1</f>
        <v>15</v>
      </c>
      <c r="S40" s="46" t="s">
        <v>66</v>
      </c>
      <c r="T40" s="118">
        <v>10</v>
      </c>
      <c r="U40" s="118">
        <v>10</v>
      </c>
      <c r="V40" s="118">
        <v>10</v>
      </c>
      <c r="W40" s="118">
        <v>9</v>
      </c>
      <c r="X40" s="118">
        <v>8</v>
      </c>
      <c r="Y40" s="118">
        <v>6</v>
      </c>
      <c r="Z40" s="118">
        <v>5</v>
      </c>
      <c r="AA40" s="118">
        <v>4</v>
      </c>
      <c r="AB40" s="118">
        <v>4</v>
      </c>
      <c r="AC40" s="118">
        <v>3</v>
      </c>
      <c r="AD40" s="55">
        <f t="shared" si="2"/>
        <v>69</v>
      </c>
      <c r="AE40" s="56" t="str">
        <f t="shared" si="7"/>
        <v>(3, 1, 1)</v>
      </c>
      <c r="AF40" s="56">
        <f>COUNTIFS(Pirma_Karta[Līga],Pirma_Karta[[#This Row],[Līga]],Pirma_Karta[VS Kopā],"&gt;"&amp;Pirma_Karta[[#This Row],[VS Kopā]])+1</f>
        <v>17</v>
      </c>
      <c r="AG40" s="18">
        <f t="shared" si="8"/>
        <v>150</v>
      </c>
      <c r="AH40" s="15">
        <f>RANK(Pirma_Karta[[#This Row],[Punkti
 (GS + VS)]],Pirma_Karta[Punkti
 (GS + VS)],0)</f>
        <v>36</v>
      </c>
      <c r="AI40" s="15">
        <f>COUNTIFS(Pirma_Karta[Līga],Pirma_Karta[[#This Row],[Līga]],Pirma_Karta[Punkti
 (GS + VS)],"&gt;"&amp;Pirma_Karta[Punkti
 (GS + VS)])+1</f>
        <v>17</v>
      </c>
    </row>
    <row r="41" spans="1:35" ht="15.75" x14ac:dyDescent="0.25">
      <c r="A41" s="9">
        <v>37</v>
      </c>
      <c r="B41" s="26">
        <v>18</v>
      </c>
      <c r="C41" s="34" t="s">
        <v>36</v>
      </c>
      <c r="D41" s="49" t="s">
        <v>107</v>
      </c>
      <c r="E41" s="46" t="s">
        <v>108</v>
      </c>
      <c r="F41" s="118">
        <v>10</v>
      </c>
      <c r="G41" s="118">
        <v>10</v>
      </c>
      <c r="H41" s="118">
        <v>10</v>
      </c>
      <c r="I41" s="118">
        <v>8</v>
      </c>
      <c r="J41" s="118">
        <v>7</v>
      </c>
      <c r="K41" s="118">
        <v>8</v>
      </c>
      <c r="L41" s="118">
        <v>7</v>
      </c>
      <c r="M41" s="118">
        <v>5</v>
      </c>
      <c r="N41" s="118">
        <v>8</v>
      </c>
      <c r="O41" s="118">
        <v>7</v>
      </c>
      <c r="P41" s="51">
        <f t="shared" si="5"/>
        <v>80</v>
      </c>
      <c r="Q41" s="52" t="str">
        <f t="shared" si="6"/>
        <v>(3, 0, 3)</v>
      </c>
      <c r="R41" s="52">
        <f>COUNTIFS(Pirma_Karta[Līga],Pirma_Karta[[#This Row],[Līga]],Pirma_Karta[[GS Kopā ]],"&gt;"&amp;Pirma_Karta[[#This Row],[GS Kopā ]])+1</f>
        <v>11</v>
      </c>
      <c r="S41" s="46" t="s">
        <v>109</v>
      </c>
      <c r="T41" s="118">
        <v>9</v>
      </c>
      <c r="U41" s="118">
        <v>9</v>
      </c>
      <c r="V41" s="118">
        <v>8</v>
      </c>
      <c r="W41" s="118">
        <v>3</v>
      </c>
      <c r="X41" s="118">
        <v>0</v>
      </c>
      <c r="Y41" s="118">
        <v>10</v>
      </c>
      <c r="Z41" s="118">
        <v>10</v>
      </c>
      <c r="AA41" s="118">
        <v>8</v>
      </c>
      <c r="AB41" s="118">
        <v>8</v>
      </c>
      <c r="AC41" s="118">
        <v>5</v>
      </c>
      <c r="AD41" s="55">
        <f t="shared" si="2"/>
        <v>70</v>
      </c>
      <c r="AE41" s="56" t="str">
        <f t="shared" si="7"/>
        <v>(2, 2, 3)</v>
      </c>
      <c r="AF41" s="56">
        <f>COUNTIFS(Pirma_Karta[Līga],Pirma_Karta[[#This Row],[Līga]],Pirma_Karta[VS Kopā],"&gt;"&amp;Pirma_Karta[[#This Row],[VS Kopā]])+1</f>
        <v>43</v>
      </c>
      <c r="AG41" s="18">
        <f t="shared" si="8"/>
        <v>150</v>
      </c>
      <c r="AH41" s="15">
        <f>RANK(Pirma_Karta[[#This Row],[Punkti
 (GS + VS)]],Pirma_Karta[Punkti
 (GS + VS)],0)</f>
        <v>36</v>
      </c>
      <c r="AI41" s="15">
        <f>COUNTIFS(Pirma_Karta[Līga],Pirma_Karta[[#This Row],[Līga]],Pirma_Karta[Punkti
 (GS + VS)],"&gt;"&amp;Pirma_Karta[Punkti
 (GS + VS)])+1</f>
        <v>20</v>
      </c>
    </row>
    <row r="42" spans="1:35" ht="15.75" x14ac:dyDescent="0.25">
      <c r="A42" s="9">
        <v>38</v>
      </c>
      <c r="B42" s="26">
        <v>156</v>
      </c>
      <c r="C42" s="34" t="s">
        <v>36</v>
      </c>
      <c r="D42" s="50" t="s">
        <v>153</v>
      </c>
      <c r="E42" s="47" t="s">
        <v>103</v>
      </c>
      <c r="F42" s="118">
        <v>10</v>
      </c>
      <c r="G42" s="118">
        <v>10</v>
      </c>
      <c r="H42" s="118">
        <v>8</v>
      </c>
      <c r="I42" s="118">
        <v>7</v>
      </c>
      <c r="J42" s="118">
        <v>6</v>
      </c>
      <c r="K42" s="118">
        <v>8</v>
      </c>
      <c r="L42" s="118">
        <v>6</v>
      </c>
      <c r="M42" s="118">
        <v>5</v>
      </c>
      <c r="N42" s="118">
        <v>4</v>
      </c>
      <c r="O42" s="118">
        <v>4</v>
      </c>
      <c r="P42" s="51">
        <f t="shared" si="5"/>
        <v>68</v>
      </c>
      <c r="Q42" s="52" t="str">
        <f t="shared" si="6"/>
        <v>(2, 0, 2)</v>
      </c>
      <c r="R42" s="52">
        <f>COUNTIFS(Pirma_Karta[Līga],Pirma_Karta[[#This Row],[Līga]],Pirma_Karta[[GS Kopā ]],"&gt;"&amp;Pirma_Karta[[#This Row],[GS Kopā ]])+1</f>
        <v>41</v>
      </c>
      <c r="S42" s="47" t="s">
        <v>154</v>
      </c>
      <c r="T42" s="118">
        <v>9</v>
      </c>
      <c r="U42" s="118">
        <v>8</v>
      </c>
      <c r="V42" s="118">
        <v>8</v>
      </c>
      <c r="W42" s="118">
        <v>7</v>
      </c>
      <c r="X42" s="118">
        <v>1</v>
      </c>
      <c r="Y42" s="118">
        <v>10</v>
      </c>
      <c r="Z42" s="118">
        <v>10</v>
      </c>
      <c r="AA42" s="118">
        <v>10</v>
      </c>
      <c r="AB42" s="118">
        <v>10</v>
      </c>
      <c r="AC42" s="118">
        <v>9</v>
      </c>
      <c r="AD42" s="55">
        <f t="shared" si="2"/>
        <v>82</v>
      </c>
      <c r="AE42" s="56" t="str">
        <f t="shared" si="7"/>
        <v>(4, 2, 2)</v>
      </c>
      <c r="AF42" s="56">
        <f>COUNTIFS(Pirma_Karta[Līga],Pirma_Karta[[#This Row],[Līga]],Pirma_Karta[VS Kopā],"&gt;"&amp;Pirma_Karta[[#This Row],[VS Kopā]])+1</f>
        <v>16</v>
      </c>
      <c r="AG42" s="18">
        <f t="shared" si="8"/>
        <v>150</v>
      </c>
      <c r="AH42" s="15">
        <f>RANK(Pirma_Karta[[#This Row],[Punkti
 (GS + VS)]],Pirma_Karta[Punkti
 (GS + VS)],0)</f>
        <v>36</v>
      </c>
      <c r="AI42" s="15">
        <f>COUNTIFS(Pirma_Karta[Līga],Pirma_Karta[[#This Row],[Līga]],Pirma_Karta[Punkti
 (GS + VS)],"&gt;"&amp;Pirma_Karta[Punkti
 (GS + VS)])+1</f>
        <v>20</v>
      </c>
    </row>
    <row r="43" spans="1:35" ht="15.75" x14ac:dyDescent="0.25">
      <c r="A43" s="9">
        <v>39</v>
      </c>
      <c r="B43" s="26">
        <v>46</v>
      </c>
      <c r="C43" s="34" t="s">
        <v>36</v>
      </c>
      <c r="D43" s="49" t="s">
        <v>231</v>
      </c>
      <c r="E43" s="46" t="s">
        <v>112</v>
      </c>
      <c r="F43" s="118">
        <v>2</v>
      </c>
      <c r="G43" s="118">
        <v>5</v>
      </c>
      <c r="H43" s="118">
        <v>8</v>
      </c>
      <c r="I43" s="118">
        <v>7</v>
      </c>
      <c r="J43" s="118">
        <v>8</v>
      </c>
      <c r="K43" s="118">
        <v>10</v>
      </c>
      <c r="L43" s="118">
        <v>9</v>
      </c>
      <c r="M43" s="118">
        <v>9</v>
      </c>
      <c r="N43" s="118">
        <v>9</v>
      </c>
      <c r="O43" s="118">
        <v>7</v>
      </c>
      <c r="P43" s="51">
        <f t="shared" si="5"/>
        <v>74</v>
      </c>
      <c r="Q43" s="52" t="str">
        <f t="shared" si="6"/>
        <v>(1, 3, 2)</v>
      </c>
      <c r="R43" s="52">
        <f>COUNTIFS(Pirma_Karta[Līga],Pirma_Karta[[#This Row],[Līga]],Pirma_Karta[[GS Kopā ]],"&gt;"&amp;Pirma_Karta[[#This Row],[GS Kopā ]])+1</f>
        <v>24</v>
      </c>
      <c r="S43" s="46" t="s">
        <v>232</v>
      </c>
      <c r="T43" s="118">
        <v>9</v>
      </c>
      <c r="U43" s="118">
        <v>9</v>
      </c>
      <c r="V43" s="118">
        <v>9</v>
      </c>
      <c r="W43" s="118">
        <v>9</v>
      </c>
      <c r="X43" s="118">
        <v>6</v>
      </c>
      <c r="Y43" s="118">
        <v>10</v>
      </c>
      <c r="Z43" s="118">
        <v>8</v>
      </c>
      <c r="AA43" s="118">
        <v>6</v>
      </c>
      <c r="AB43" s="118">
        <v>5</v>
      </c>
      <c r="AC43" s="118">
        <v>4</v>
      </c>
      <c r="AD43" s="55">
        <f t="shared" si="2"/>
        <v>75</v>
      </c>
      <c r="AE43" s="56" t="str">
        <f t="shared" si="7"/>
        <v>(1, 4, 1)</v>
      </c>
      <c r="AF43" s="56">
        <f>COUNTIFS(Pirma_Karta[Līga],Pirma_Karta[[#This Row],[Līga]],Pirma_Karta[VS Kopā],"&gt;"&amp;Pirma_Karta[[#This Row],[VS Kopā]])+1</f>
        <v>32</v>
      </c>
      <c r="AG43" s="18">
        <f t="shared" si="8"/>
        <v>149</v>
      </c>
      <c r="AH43" s="15">
        <f>RANK(Pirma_Karta[[#This Row],[Punkti
 (GS + VS)]],Pirma_Karta[Punkti
 (GS + VS)],0)</f>
        <v>39</v>
      </c>
      <c r="AI43" s="15">
        <f>COUNTIFS(Pirma_Karta[Līga],Pirma_Karta[[#This Row],[Līga]],Pirma_Karta[Punkti
 (GS + VS)],"&gt;"&amp;Pirma_Karta[Punkti
 (GS + VS)])+1</f>
        <v>22</v>
      </c>
    </row>
    <row r="44" spans="1:35" ht="15.75" x14ac:dyDescent="0.25">
      <c r="A44" s="9">
        <v>40</v>
      </c>
      <c r="B44" s="26">
        <v>111</v>
      </c>
      <c r="C44" s="34" t="s">
        <v>36</v>
      </c>
      <c r="D44" s="48" t="s">
        <v>98</v>
      </c>
      <c r="E44" s="46" t="s">
        <v>99</v>
      </c>
      <c r="F44" s="118">
        <v>6</v>
      </c>
      <c r="G44" s="118">
        <v>8</v>
      </c>
      <c r="H44" s="118">
        <v>10</v>
      </c>
      <c r="I44" s="118">
        <v>10</v>
      </c>
      <c r="J44" s="118">
        <v>8</v>
      </c>
      <c r="K44" s="118">
        <v>8</v>
      </c>
      <c r="L44" s="118">
        <v>6</v>
      </c>
      <c r="M44" s="118">
        <v>5</v>
      </c>
      <c r="N44" s="118">
        <v>3</v>
      </c>
      <c r="O44" s="118">
        <v>7</v>
      </c>
      <c r="P44" s="51">
        <f t="shared" si="5"/>
        <v>71</v>
      </c>
      <c r="Q44" s="52" t="str">
        <f t="shared" si="6"/>
        <v>(2, 0, 3)</v>
      </c>
      <c r="R44" s="52">
        <f>COUNTIFS(Pirma_Karta[Līga],Pirma_Karta[[#This Row],[Līga]],Pirma_Karta[[GS Kopā ]],"&gt;"&amp;Pirma_Karta[[#This Row],[GS Kopā ]])+1</f>
        <v>34</v>
      </c>
      <c r="S44" s="46" t="s">
        <v>100</v>
      </c>
      <c r="T44" s="118">
        <v>10</v>
      </c>
      <c r="U44" s="118">
        <v>9</v>
      </c>
      <c r="V44" s="118">
        <v>8</v>
      </c>
      <c r="W44" s="118">
        <v>7</v>
      </c>
      <c r="X44" s="118">
        <v>7</v>
      </c>
      <c r="Y44" s="118">
        <v>8</v>
      </c>
      <c r="Z44" s="118">
        <v>8</v>
      </c>
      <c r="AA44" s="118">
        <v>8</v>
      </c>
      <c r="AB44" s="118">
        <v>7</v>
      </c>
      <c r="AC44" s="118">
        <v>6</v>
      </c>
      <c r="AD44" s="55">
        <f t="shared" si="2"/>
        <v>78</v>
      </c>
      <c r="AE44" s="56" t="str">
        <f t="shared" si="7"/>
        <v>(1, 1, 4)</v>
      </c>
      <c r="AF44" s="56">
        <f>COUNTIFS(Pirma_Karta[Līga],Pirma_Karta[[#This Row],[Līga]],Pirma_Karta[VS Kopā],"&gt;"&amp;Pirma_Karta[[#This Row],[VS Kopā]])+1</f>
        <v>26</v>
      </c>
      <c r="AG44" s="18">
        <f t="shared" si="8"/>
        <v>149</v>
      </c>
      <c r="AH44" s="15">
        <f>RANK(Pirma_Karta[[#This Row],[Punkti
 (GS + VS)]],Pirma_Karta[Punkti
 (GS + VS)],0)</f>
        <v>39</v>
      </c>
      <c r="AI44" s="15">
        <f>COUNTIFS(Pirma_Karta[Līga],Pirma_Karta[[#This Row],[Līga]],Pirma_Karta[Punkti
 (GS + VS)],"&gt;"&amp;Pirma_Karta[Punkti
 (GS + VS)])+1</f>
        <v>22</v>
      </c>
    </row>
    <row r="45" spans="1:35" ht="15.75" x14ac:dyDescent="0.25">
      <c r="A45" s="9">
        <v>41</v>
      </c>
      <c r="B45" s="26">
        <v>97</v>
      </c>
      <c r="C45" s="34" t="s">
        <v>36</v>
      </c>
      <c r="D45" s="48" t="s">
        <v>119</v>
      </c>
      <c r="E45" s="46" t="s">
        <v>115</v>
      </c>
      <c r="F45" s="118">
        <v>10</v>
      </c>
      <c r="G45" s="118">
        <v>8</v>
      </c>
      <c r="H45" s="118">
        <v>10</v>
      </c>
      <c r="I45" s="118">
        <v>10</v>
      </c>
      <c r="J45" s="118">
        <v>7</v>
      </c>
      <c r="K45" s="118">
        <v>6</v>
      </c>
      <c r="L45" s="118">
        <v>4</v>
      </c>
      <c r="M45" s="118">
        <v>4</v>
      </c>
      <c r="N45" s="118">
        <v>7</v>
      </c>
      <c r="O45" s="118">
        <v>6</v>
      </c>
      <c r="P45" s="51">
        <f t="shared" si="5"/>
        <v>72</v>
      </c>
      <c r="Q45" s="52" t="str">
        <f t="shared" si="6"/>
        <v>(3, 0, 1)</v>
      </c>
      <c r="R45" s="52">
        <f>COUNTIFS(Pirma_Karta[Līga],Pirma_Karta[[#This Row],[Līga]],Pirma_Karta[[GS Kopā ]],"&gt;"&amp;Pirma_Karta[[#This Row],[GS Kopā ]])+1</f>
        <v>32</v>
      </c>
      <c r="S45" s="46" t="s">
        <v>120</v>
      </c>
      <c r="T45" s="118">
        <v>9</v>
      </c>
      <c r="U45" s="118">
        <v>8</v>
      </c>
      <c r="V45" s="118">
        <v>8</v>
      </c>
      <c r="W45" s="118">
        <v>7</v>
      </c>
      <c r="X45" s="118">
        <v>6</v>
      </c>
      <c r="Y45" s="118">
        <v>8</v>
      </c>
      <c r="Z45" s="118">
        <v>8</v>
      </c>
      <c r="AA45" s="118">
        <v>8</v>
      </c>
      <c r="AB45" s="118">
        <v>7</v>
      </c>
      <c r="AC45" s="118">
        <v>6</v>
      </c>
      <c r="AD45" s="55">
        <f t="shared" si="2"/>
        <v>75</v>
      </c>
      <c r="AE45" s="56" t="str">
        <f t="shared" si="7"/>
        <v>(0, 1, 5)</v>
      </c>
      <c r="AF45" s="56">
        <f>COUNTIFS(Pirma_Karta[Līga],Pirma_Karta[[#This Row],[Līga]],Pirma_Karta[VS Kopā],"&gt;"&amp;Pirma_Karta[[#This Row],[VS Kopā]])+1</f>
        <v>32</v>
      </c>
      <c r="AG45" s="18">
        <f t="shared" si="8"/>
        <v>147</v>
      </c>
      <c r="AH45" s="15">
        <f>RANK(Pirma_Karta[[#This Row],[Punkti
 (GS + VS)]],Pirma_Karta[Punkti
 (GS + VS)],0)</f>
        <v>41</v>
      </c>
      <c r="AI45" s="15">
        <f>COUNTIFS(Pirma_Karta[Līga],Pirma_Karta[[#This Row],[Līga]],Pirma_Karta[Punkti
 (GS + VS)],"&gt;"&amp;Pirma_Karta[Punkti
 (GS + VS)])+1</f>
        <v>24</v>
      </c>
    </row>
    <row r="46" spans="1:35" ht="15.75" x14ac:dyDescent="0.25">
      <c r="A46" s="9">
        <v>42</v>
      </c>
      <c r="B46" s="26">
        <v>103</v>
      </c>
      <c r="C46" s="34" t="s">
        <v>36</v>
      </c>
      <c r="D46" s="48" t="s">
        <v>251</v>
      </c>
      <c r="E46" s="46" t="s">
        <v>252</v>
      </c>
      <c r="F46" s="118">
        <v>9</v>
      </c>
      <c r="G46" s="118">
        <v>10</v>
      </c>
      <c r="H46" s="118">
        <v>10</v>
      </c>
      <c r="I46" s="118">
        <v>10</v>
      </c>
      <c r="J46" s="118">
        <v>9</v>
      </c>
      <c r="K46" s="118">
        <v>10</v>
      </c>
      <c r="L46" s="118">
        <v>8</v>
      </c>
      <c r="M46" s="118">
        <v>5</v>
      </c>
      <c r="N46" s="118">
        <v>8</v>
      </c>
      <c r="O46" s="118">
        <v>6</v>
      </c>
      <c r="P46" s="51">
        <f t="shared" si="5"/>
        <v>85</v>
      </c>
      <c r="Q46" s="52" t="str">
        <f t="shared" si="6"/>
        <v>(4, 2, 2)</v>
      </c>
      <c r="R46" s="52">
        <f>COUNTIFS(Pirma_Karta[Līga],Pirma_Karta[[#This Row],[Līga]],Pirma_Karta[[GS Kopā ]],"&gt;"&amp;Pirma_Karta[[#This Row],[GS Kopā ]])+1</f>
        <v>2</v>
      </c>
      <c r="S46" s="46" t="s">
        <v>182</v>
      </c>
      <c r="T46" s="118">
        <v>9</v>
      </c>
      <c r="U46" s="118">
        <v>9</v>
      </c>
      <c r="V46" s="118">
        <v>8</v>
      </c>
      <c r="W46" s="118">
        <v>7</v>
      </c>
      <c r="X46" s="118">
        <v>2</v>
      </c>
      <c r="Y46" s="118">
        <v>6</v>
      </c>
      <c r="Z46" s="118">
        <v>6</v>
      </c>
      <c r="AA46" s="118">
        <v>5</v>
      </c>
      <c r="AB46" s="118">
        <v>5</v>
      </c>
      <c r="AC46" s="118">
        <v>4</v>
      </c>
      <c r="AD46" s="55">
        <f t="shared" si="2"/>
        <v>61</v>
      </c>
      <c r="AE46" s="56" t="str">
        <f t="shared" si="7"/>
        <v>(0, 2, 1)</v>
      </c>
      <c r="AF46" s="56">
        <f>COUNTIFS(Pirma_Karta[Līga],Pirma_Karta[[#This Row],[Līga]],Pirma_Karta[VS Kopā],"&gt;"&amp;Pirma_Karta[[#This Row],[VS Kopā]])+1</f>
        <v>62</v>
      </c>
      <c r="AG46" s="18">
        <f t="shared" si="8"/>
        <v>146</v>
      </c>
      <c r="AH46" s="15">
        <f>RANK(Pirma_Karta[[#This Row],[Punkti
 (GS + VS)]],Pirma_Karta[Punkti
 (GS + VS)],0)</f>
        <v>42</v>
      </c>
      <c r="AI46" s="15">
        <f>COUNTIFS(Pirma_Karta[Līga],Pirma_Karta[[#This Row],[Līga]],Pirma_Karta[Punkti
 (GS + VS)],"&gt;"&amp;Pirma_Karta[Punkti
 (GS + VS)])+1</f>
        <v>25</v>
      </c>
    </row>
    <row r="47" spans="1:35" ht="15.75" x14ac:dyDescent="0.25">
      <c r="A47" s="9">
        <v>43</v>
      </c>
      <c r="B47" s="26">
        <v>52</v>
      </c>
      <c r="C47" s="34" t="s">
        <v>36</v>
      </c>
      <c r="D47" s="48" t="s">
        <v>247</v>
      </c>
      <c r="E47" s="46" t="s">
        <v>248</v>
      </c>
      <c r="F47" s="118">
        <v>5</v>
      </c>
      <c r="G47" s="118">
        <v>7</v>
      </c>
      <c r="H47" s="118">
        <v>7</v>
      </c>
      <c r="I47" s="118">
        <v>5</v>
      </c>
      <c r="J47" s="118">
        <v>10</v>
      </c>
      <c r="K47" s="118">
        <v>10</v>
      </c>
      <c r="L47" s="118">
        <v>10</v>
      </c>
      <c r="M47" s="118">
        <v>10</v>
      </c>
      <c r="N47" s="118">
        <v>6</v>
      </c>
      <c r="O47" s="118">
        <v>6</v>
      </c>
      <c r="P47" s="51">
        <f t="shared" si="5"/>
        <v>76</v>
      </c>
      <c r="Q47" s="52" t="str">
        <f t="shared" si="6"/>
        <v>(4, 0, 0)</v>
      </c>
      <c r="R47" s="52">
        <f>COUNTIFS(Pirma_Karta[Līga],Pirma_Karta[[#This Row],[Līga]],Pirma_Karta[[GS Kopā ]],"&gt;"&amp;Pirma_Karta[[#This Row],[GS Kopā ]])+1</f>
        <v>18</v>
      </c>
      <c r="S47" s="46" t="s">
        <v>249</v>
      </c>
      <c r="T47" s="118">
        <v>8</v>
      </c>
      <c r="U47" s="118">
        <v>8</v>
      </c>
      <c r="V47" s="118">
        <v>6</v>
      </c>
      <c r="W47" s="118">
        <v>6</v>
      </c>
      <c r="X47" s="118">
        <v>4</v>
      </c>
      <c r="Y47" s="118">
        <v>10</v>
      </c>
      <c r="Z47" s="118">
        <v>9</v>
      </c>
      <c r="AA47" s="118">
        <v>7</v>
      </c>
      <c r="AB47" s="118">
        <v>7</v>
      </c>
      <c r="AC47" s="118">
        <v>5</v>
      </c>
      <c r="AD47" s="55">
        <f t="shared" si="2"/>
        <v>70</v>
      </c>
      <c r="AE47" s="56" t="str">
        <f t="shared" si="7"/>
        <v>(1, 1, 2)</v>
      </c>
      <c r="AF47" s="56">
        <f>COUNTIFS(Pirma_Karta[Līga],Pirma_Karta[[#This Row],[Līga]],Pirma_Karta[VS Kopā],"&gt;"&amp;Pirma_Karta[[#This Row],[VS Kopā]])+1</f>
        <v>43</v>
      </c>
      <c r="AG47" s="18">
        <f t="shared" si="8"/>
        <v>146</v>
      </c>
      <c r="AH47" s="15">
        <f>RANK(Pirma_Karta[[#This Row],[Punkti
 (GS + VS)]],Pirma_Karta[Punkti
 (GS + VS)],0)</f>
        <v>42</v>
      </c>
      <c r="AI47" s="15">
        <f>COUNTIFS(Pirma_Karta[Līga],Pirma_Karta[[#This Row],[Līga]],Pirma_Karta[Punkti
 (GS + VS)],"&gt;"&amp;Pirma_Karta[Punkti
 (GS + VS)])+1</f>
        <v>25</v>
      </c>
    </row>
    <row r="48" spans="1:35" ht="15.75" x14ac:dyDescent="0.25">
      <c r="A48" s="9">
        <v>44</v>
      </c>
      <c r="B48" s="26">
        <v>13</v>
      </c>
      <c r="C48" s="34" t="s">
        <v>36</v>
      </c>
      <c r="D48" s="49" t="s">
        <v>67</v>
      </c>
      <c r="E48" s="46" t="s">
        <v>68</v>
      </c>
      <c r="F48" s="118">
        <v>3</v>
      </c>
      <c r="G48" s="118">
        <v>6</v>
      </c>
      <c r="H48" s="118">
        <v>7</v>
      </c>
      <c r="I48" s="118">
        <v>6</v>
      </c>
      <c r="J48" s="118">
        <v>8</v>
      </c>
      <c r="K48" s="118">
        <v>7</v>
      </c>
      <c r="L48" s="118">
        <v>6</v>
      </c>
      <c r="M48" s="118">
        <v>7</v>
      </c>
      <c r="N48" s="118">
        <v>9</v>
      </c>
      <c r="O48" s="118">
        <v>6</v>
      </c>
      <c r="P48" s="51">
        <f t="shared" si="5"/>
        <v>65</v>
      </c>
      <c r="Q48" s="52" t="str">
        <f t="shared" si="6"/>
        <v>(0, 1, 1)</v>
      </c>
      <c r="R48" s="52">
        <f>COUNTIFS(Pirma_Karta[Līga],Pirma_Karta[[#This Row],[Līga]],Pirma_Karta[[GS Kopā ]],"&gt;"&amp;Pirma_Karta[[#This Row],[GS Kopā ]])+1</f>
        <v>49</v>
      </c>
      <c r="S48" s="46" t="s">
        <v>69</v>
      </c>
      <c r="T48" s="118">
        <v>10</v>
      </c>
      <c r="U48" s="118">
        <v>10</v>
      </c>
      <c r="V48" s="118">
        <v>7</v>
      </c>
      <c r="W48" s="118">
        <v>6</v>
      </c>
      <c r="X48" s="118">
        <v>3</v>
      </c>
      <c r="Y48" s="118">
        <v>10</v>
      </c>
      <c r="Z48" s="118">
        <v>10</v>
      </c>
      <c r="AA48" s="118">
        <v>10</v>
      </c>
      <c r="AB48" s="118">
        <v>10</v>
      </c>
      <c r="AC48" s="118">
        <v>5</v>
      </c>
      <c r="AD48" s="55">
        <f t="shared" si="2"/>
        <v>81</v>
      </c>
      <c r="AE48" s="56" t="str">
        <f t="shared" si="7"/>
        <v>(6, 0, 0)</v>
      </c>
      <c r="AF48" s="56">
        <f>COUNTIFS(Pirma_Karta[Līga],Pirma_Karta[[#This Row],[Līga]],Pirma_Karta[VS Kopā],"&gt;"&amp;Pirma_Karta[[#This Row],[VS Kopā]])+1</f>
        <v>19</v>
      </c>
      <c r="AG48" s="18">
        <f t="shared" si="8"/>
        <v>146</v>
      </c>
      <c r="AH48" s="15">
        <f>RANK(Pirma_Karta[[#This Row],[Punkti
 (GS + VS)]],Pirma_Karta[Punkti
 (GS + VS)],0)</f>
        <v>42</v>
      </c>
      <c r="AI48" s="15">
        <f>COUNTIFS(Pirma_Karta[Līga],Pirma_Karta[[#This Row],[Līga]],Pirma_Karta[Punkti
 (GS + VS)],"&gt;"&amp;Pirma_Karta[Punkti
 (GS + VS)])+1</f>
        <v>25</v>
      </c>
    </row>
    <row r="49" spans="1:35" ht="15.75" x14ac:dyDescent="0.25">
      <c r="A49" s="9">
        <v>45</v>
      </c>
      <c r="B49" s="26">
        <v>42</v>
      </c>
      <c r="C49" s="34" t="s">
        <v>36</v>
      </c>
      <c r="D49" s="49" t="s">
        <v>312</v>
      </c>
      <c r="E49" s="46" t="s">
        <v>313</v>
      </c>
      <c r="F49" s="118">
        <v>7</v>
      </c>
      <c r="G49" s="118">
        <v>8</v>
      </c>
      <c r="H49" s="118">
        <v>7</v>
      </c>
      <c r="I49" s="118">
        <v>5</v>
      </c>
      <c r="J49" s="118">
        <v>4</v>
      </c>
      <c r="K49" s="118">
        <v>5</v>
      </c>
      <c r="L49" s="118">
        <v>9</v>
      </c>
      <c r="M49" s="118">
        <v>7</v>
      </c>
      <c r="N49" s="118">
        <v>10</v>
      </c>
      <c r="O49" s="118">
        <v>9</v>
      </c>
      <c r="P49" s="51">
        <f t="shared" si="5"/>
        <v>71</v>
      </c>
      <c r="Q49" s="52" t="str">
        <f t="shared" si="6"/>
        <v>(1, 2, 1)</v>
      </c>
      <c r="R49" s="52">
        <f>COUNTIFS(Pirma_Karta[Līga],Pirma_Karta[[#This Row],[Līga]],Pirma_Karta[[GS Kopā ]],"&gt;"&amp;Pirma_Karta[[#This Row],[GS Kopā ]])+1</f>
        <v>34</v>
      </c>
      <c r="S49" s="46" t="s">
        <v>314</v>
      </c>
      <c r="T49" s="118">
        <v>10</v>
      </c>
      <c r="U49" s="118">
        <v>8</v>
      </c>
      <c r="V49" s="118">
        <v>7</v>
      </c>
      <c r="W49" s="118">
        <v>5</v>
      </c>
      <c r="X49" s="118">
        <v>4</v>
      </c>
      <c r="Y49" s="118">
        <v>10</v>
      </c>
      <c r="Z49" s="118">
        <v>9</v>
      </c>
      <c r="AA49" s="118">
        <v>9</v>
      </c>
      <c r="AB49" s="118">
        <v>7</v>
      </c>
      <c r="AC49" s="118">
        <v>5</v>
      </c>
      <c r="AD49" s="55">
        <f t="shared" si="2"/>
        <v>74</v>
      </c>
      <c r="AE49" s="56" t="str">
        <f t="shared" si="7"/>
        <v>(2, 2, 1)</v>
      </c>
      <c r="AF49" s="56">
        <f>COUNTIFS(Pirma_Karta[Līga],Pirma_Karta[[#This Row],[Līga]],Pirma_Karta[VS Kopā],"&gt;"&amp;Pirma_Karta[[#This Row],[VS Kopā]])+1</f>
        <v>36</v>
      </c>
      <c r="AG49" s="18">
        <f t="shared" si="8"/>
        <v>145</v>
      </c>
      <c r="AH49" s="15">
        <f>RANK(Pirma_Karta[[#This Row],[Punkti
 (GS + VS)]],Pirma_Karta[Punkti
 (GS + VS)],0)</f>
        <v>45</v>
      </c>
      <c r="AI49" s="15">
        <f>COUNTIFS(Pirma_Karta[Līga],Pirma_Karta[[#This Row],[Līga]],Pirma_Karta[Punkti
 (GS + VS)],"&gt;"&amp;Pirma_Karta[Punkti
 (GS + VS)])+1</f>
        <v>28</v>
      </c>
    </row>
    <row r="50" spans="1:35" ht="15.75" x14ac:dyDescent="0.25">
      <c r="A50" s="9">
        <v>46</v>
      </c>
      <c r="B50" s="26">
        <v>11</v>
      </c>
      <c r="C50" s="34" t="s">
        <v>36</v>
      </c>
      <c r="D50" s="49" t="s">
        <v>343</v>
      </c>
      <c r="E50" s="46" t="s">
        <v>150</v>
      </c>
      <c r="F50" s="118">
        <v>9</v>
      </c>
      <c r="G50" s="118">
        <v>10</v>
      </c>
      <c r="H50" s="118">
        <v>10</v>
      </c>
      <c r="I50" s="118">
        <v>10</v>
      </c>
      <c r="J50" s="118">
        <v>10</v>
      </c>
      <c r="K50" s="118">
        <v>9</v>
      </c>
      <c r="L50" s="118">
        <v>9</v>
      </c>
      <c r="M50" s="118">
        <v>6</v>
      </c>
      <c r="N50" s="118">
        <v>6</v>
      </c>
      <c r="O50" s="118">
        <v>6</v>
      </c>
      <c r="P50" s="51">
        <f t="shared" si="5"/>
        <v>85</v>
      </c>
      <c r="Q50" s="52" t="str">
        <f t="shared" si="6"/>
        <v>(4, 3, 0)</v>
      </c>
      <c r="R50" s="52">
        <f>COUNTIFS(Pirma_Karta[Līga],Pirma_Karta[[#This Row],[Līga]],Pirma_Karta[[GS Kopā ]],"&gt;"&amp;Pirma_Karta[[#This Row],[GS Kopā ]])+1</f>
        <v>2</v>
      </c>
      <c r="S50" s="46" t="s">
        <v>220</v>
      </c>
      <c r="T50" s="118">
        <v>8</v>
      </c>
      <c r="U50" s="118">
        <v>5</v>
      </c>
      <c r="V50" s="118">
        <v>5</v>
      </c>
      <c r="W50" s="118">
        <v>5</v>
      </c>
      <c r="X50" s="118">
        <v>0</v>
      </c>
      <c r="Y50" s="118">
        <v>10</v>
      </c>
      <c r="Z50" s="118">
        <v>8</v>
      </c>
      <c r="AA50" s="118">
        <v>7</v>
      </c>
      <c r="AB50" s="118">
        <v>6</v>
      </c>
      <c r="AC50" s="118">
        <v>5</v>
      </c>
      <c r="AD50" s="55">
        <f t="shared" si="2"/>
        <v>59</v>
      </c>
      <c r="AE50" s="56" t="str">
        <f t="shared" si="7"/>
        <v>(1, 0, 2)</v>
      </c>
      <c r="AF50" s="56">
        <f>COUNTIFS(Pirma_Karta[Līga],Pirma_Karta[[#This Row],[Līga]],Pirma_Karta[VS Kopā],"&gt;"&amp;Pirma_Karta[[#This Row],[VS Kopā]])+1</f>
        <v>66</v>
      </c>
      <c r="AG50" s="18">
        <f t="shared" si="8"/>
        <v>144</v>
      </c>
      <c r="AH50" s="15">
        <f>RANK(Pirma_Karta[[#This Row],[Punkti
 (GS + VS)]],Pirma_Karta[Punkti
 (GS + VS)],0)</f>
        <v>46</v>
      </c>
      <c r="AI50" s="15">
        <f>COUNTIFS(Pirma_Karta[Līga],Pirma_Karta[[#This Row],[Līga]],Pirma_Karta[Punkti
 (GS + VS)],"&gt;"&amp;Pirma_Karta[Punkti
 (GS + VS)])+1</f>
        <v>29</v>
      </c>
    </row>
    <row r="51" spans="1:35" ht="15.75" x14ac:dyDescent="0.25">
      <c r="A51" s="9">
        <v>47</v>
      </c>
      <c r="B51" s="26">
        <v>106</v>
      </c>
      <c r="C51" s="34" t="s">
        <v>36</v>
      </c>
      <c r="D51" s="49" t="s">
        <v>345</v>
      </c>
      <c r="E51" s="46" t="s">
        <v>346</v>
      </c>
      <c r="F51" s="118">
        <v>1</v>
      </c>
      <c r="G51" s="118">
        <v>4</v>
      </c>
      <c r="H51" s="118">
        <v>5</v>
      </c>
      <c r="I51" s="118">
        <v>8</v>
      </c>
      <c r="J51" s="118">
        <v>7</v>
      </c>
      <c r="K51" s="118">
        <v>5</v>
      </c>
      <c r="L51" s="118">
        <v>8</v>
      </c>
      <c r="M51" s="118">
        <v>9</v>
      </c>
      <c r="N51" s="118">
        <v>8</v>
      </c>
      <c r="O51" s="118">
        <v>8</v>
      </c>
      <c r="P51" s="51">
        <f t="shared" si="5"/>
        <v>63</v>
      </c>
      <c r="Q51" s="52" t="str">
        <f t="shared" si="6"/>
        <v>(0, 1, 4)</v>
      </c>
      <c r="R51" s="52">
        <f>COUNTIFS(Pirma_Karta[Līga],Pirma_Karta[[#This Row],[Līga]],Pirma_Karta[[GS Kopā ]],"&gt;"&amp;Pirma_Karta[[#This Row],[GS Kopā ]])+1</f>
        <v>52</v>
      </c>
      <c r="S51" s="46" t="s">
        <v>206</v>
      </c>
      <c r="T51" s="118">
        <v>10</v>
      </c>
      <c r="U51" s="118">
        <v>9</v>
      </c>
      <c r="V51" s="118">
        <v>8</v>
      </c>
      <c r="W51" s="118">
        <v>4</v>
      </c>
      <c r="X51" s="118">
        <v>1</v>
      </c>
      <c r="Y51" s="118">
        <v>10</v>
      </c>
      <c r="Z51" s="118">
        <v>10</v>
      </c>
      <c r="AA51" s="118">
        <v>10</v>
      </c>
      <c r="AB51" s="118">
        <v>10</v>
      </c>
      <c r="AC51" s="118">
        <v>9</v>
      </c>
      <c r="AD51" s="55">
        <f t="shared" si="2"/>
        <v>81</v>
      </c>
      <c r="AE51" s="56" t="str">
        <f t="shared" si="7"/>
        <v>(5, 2, 1)</v>
      </c>
      <c r="AF51" s="56">
        <f>COUNTIFS(Pirma_Karta[Līga],Pirma_Karta[[#This Row],[Līga]],Pirma_Karta[VS Kopā],"&gt;"&amp;Pirma_Karta[[#This Row],[VS Kopā]])+1</f>
        <v>19</v>
      </c>
      <c r="AG51" s="18">
        <f t="shared" si="8"/>
        <v>144</v>
      </c>
      <c r="AH51" s="15">
        <f>RANK(Pirma_Karta[[#This Row],[Punkti
 (GS + VS)]],Pirma_Karta[Punkti
 (GS + VS)],0)</f>
        <v>46</v>
      </c>
      <c r="AI51" s="15">
        <f>COUNTIFS(Pirma_Karta[Līga],Pirma_Karta[[#This Row],[Līga]],Pirma_Karta[Punkti
 (GS + VS)],"&gt;"&amp;Pirma_Karta[Punkti
 (GS + VS)])+1</f>
        <v>29</v>
      </c>
    </row>
    <row r="52" spans="1:35" ht="15.75" x14ac:dyDescent="0.25">
      <c r="A52" s="9">
        <v>48</v>
      </c>
      <c r="B52" s="26">
        <v>120</v>
      </c>
      <c r="C52" s="34" t="s">
        <v>36</v>
      </c>
      <c r="D52" s="49" t="s">
        <v>194</v>
      </c>
      <c r="E52" s="46" t="s">
        <v>403</v>
      </c>
      <c r="F52" s="118">
        <v>10</v>
      </c>
      <c r="G52" s="118">
        <v>10</v>
      </c>
      <c r="H52" s="118">
        <v>9</v>
      </c>
      <c r="I52" s="118">
        <v>8</v>
      </c>
      <c r="J52" s="118">
        <v>9</v>
      </c>
      <c r="K52" s="118">
        <v>7</v>
      </c>
      <c r="L52" s="118">
        <v>8</v>
      </c>
      <c r="M52" s="118">
        <v>6</v>
      </c>
      <c r="N52" s="118">
        <v>9</v>
      </c>
      <c r="O52" s="118">
        <v>5</v>
      </c>
      <c r="P52" s="51">
        <f t="shared" si="5"/>
        <v>81</v>
      </c>
      <c r="Q52" s="52" t="str">
        <f t="shared" si="6"/>
        <v>(2, 3, 2)</v>
      </c>
      <c r="R52" s="52">
        <f>COUNTIFS(Pirma_Karta[Līga],Pirma_Karta[[#This Row],[Līga]],Pirma_Karta[[GS Kopā ]],"&gt;"&amp;Pirma_Karta[[#This Row],[GS Kopā ]])+1</f>
        <v>6</v>
      </c>
      <c r="S52" s="46" t="s">
        <v>195</v>
      </c>
      <c r="T52" s="118">
        <v>8</v>
      </c>
      <c r="U52" s="118">
        <v>6</v>
      </c>
      <c r="V52" s="118">
        <v>5</v>
      </c>
      <c r="W52" s="118">
        <v>2</v>
      </c>
      <c r="X52" s="118">
        <v>0</v>
      </c>
      <c r="Y52" s="118">
        <v>9</v>
      </c>
      <c r="Z52" s="118">
        <v>9</v>
      </c>
      <c r="AA52" s="118">
        <v>8</v>
      </c>
      <c r="AB52" s="118">
        <v>7</v>
      </c>
      <c r="AC52" s="118">
        <v>7</v>
      </c>
      <c r="AD52" s="55">
        <f t="shared" si="2"/>
        <v>61</v>
      </c>
      <c r="AE52" s="56" t="str">
        <f t="shared" si="7"/>
        <v>(0, 2, 2)</v>
      </c>
      <c r="AF52" s="56">
        <f>COUNTIFS(Pirma_Karta[Līga],Pirma_Karta[[#This Row],[Līga]],Pirma_Karta[VS Kopā],"&gt;"&amp;Pirma_Karta[[#This Row],[VS Kopā]])+1</f>
        <v>62</v>
      </c>
      <c r="AG52" s="18">
        <f t="shared" si="8"/>
        <v>142</v>
      </c>
      <c r="AH52" s="15">
        <f>RANK(Pirma_Karta[[#This Row],[Punkti
 (GS + VS)]],Pirma_Karta[Punkti
 (GS + VS)],0)</f>
        <v>48</v>
      </c>
      <c r="AI52" s="15">
        <f>COUNTIFS(Pirma_Karta[Līga],Pirma_Karta[[#This Row],[Līga]],Pirma_Karta[Punkti
 (GS + VS)],"&gt;"&amp;Pirma_Karta[Punkti
 (GS + VS)])+1</f>
        <v>31</v>
      </c>
    </row>
    <row r="53" spans="1:35" ht="15.75" x14ac:dyDescent="0.25">
      <c r="A53" s="9">
        <v>49</v>
      </c>
      <c r="B53" s="26">
        <v>58</v>
      </c>
      <c r="C53" s="34" t="s">
        <v>36</v>
      </c>
      <c r="D53" s="49" t="s">
        <v>328</v>
      </c>
      <c r="E53" s="46" t="s">
        <v>277</v>
      </c>
      <c r="F53" s="118">
        <v>10</v>
      </c>
      <c r="G53" s="118">
        <v>10</v>
      </c>
      <c r="H53" s="118">
        <v>10</v>
      </c>
      <c r="I53" s="118">
        <v>5</v>
      </c>
      <c r="J53" s="118">
        <v>5</v>
      </c>
      <c r="K53" s="118">
        <v>2</v>
      </c>
      <c r="L53" s="118">
        <v>7</v>
      </c>
      <c r="M53" s="118">
        <v>8</v>
      </c>
      <c r="N53" s="118">
        <v>7</v>
      </c>
      <c r="O53" s="118">
        <v>10</v>
      </c>
      <c r="P53" s="51">
        <f t="shared" si="5"/>
        <v>74</v>
      </c>
      <c r="Q53" s="52" t="str">
        <f t="shared" si="6"/>
        <v>(4, 0, 1)</v>
      </c>
      <c r="R53" s="52">
        <f>COUNTIFS(Pirma_Karta[Līga],Pirma_Karta[[#This Row],[Līga]],Pirma_Karta[[GS Kopā ]],"&gt;"&amp;Pirma_Karta[[#This Row],[GS Kopā ]])+1</f>
        <v>24</v>
      </c>
      <c r="S53" s="46" t="s">
        <v>230</v>
      </c>
      <c r="T53" s="118">
        <v>8</v>
      </c>
      <c r="U53" s="118">
        <v>8</v>
      </c>
      <c r="V53" s="118">
        <v>7</v>
      </c>
      <c r="W53" s="118">
        <v>5</v>
      </c>
      <c r="X53" s="118">
        <v>4</v>
      </c>
      <c r="Y53" s="118">
        <v>8</v>
      </c>
      <c r="Z53" s="118">
        <v>8</v>
      </c>
      <c r="AA53" s="118">
        <v>8</v>
      </c>
      <c r="AB53" s="118">
        <v>6</v>
      </c>
      <c r="AC53" s="118">
        <v>6</v>
      </c>
      <c r="AD53" s="55">
        <f t="shared" si="2"/>
        <v>68</v>
      </c>
      <c r="AE53" s="56" t="str">
        <f t="shared" si="7"/>
        <v>(0, 0, 5)</v>
      </c>
      <c r="AF53" s="56">
        <f>COUNTIFS(Pirma_Karta[Līga],Pirma_Karta[[#This Row],[Līga]],Pirma_Karta[VS Kopā],"&gt;"&amp;Pirma_Karta[[#This Row],[VS Kopā]])+1</f>
        <v>48</v>
      </c>
      <c r="AG53" s="18">
        <f t="shared" si="8"/>
        <v>142</v>
      </c>
      <c r="AH53" s="15">
        <f>RANK(Pirma_Karta[[#This Row],[Punkti
 (GS + VS)]],Pirma_Karta[Punkti
 (GS + VS)],0)</f>
        <v>48</v>
      </c>
      <c r="AI53" s="15">
        <f>COUNTIFS(Pirma_Karta[Līga],Pirma_Karta[[#This Row],[Līga]],Pirma_Karta[Punkti
 (GS + VS)],"&gt;"&amp;Pirma_Karta[Punkti
 (GS + VS)])+1</f>
        <v>31</v>
      </c>
    </row>
    <row r="54" spans="1:35" ht="15.75" x14ac:dyDescent="0.25">
      <c r="A54" s="9">
        <v>50</v>
      </c>
      <c r="B54" s="26">
        <v>116</v>
      </c>
      <c r="C54" s="34" t="s">
        <v>36</v>
      </c>
      <c r="D54" s="49" t="s">
        <v>261</v>
      </c>
      <c r="E54" s="46" t="s">
        <v>258</v>
      </c>
      <c r="F54" s="118">
        <v>10</v>
      </c>
      <c r="G54" s="118">
        <v>8</v>
      </c>
      <c r="H54" s="118">
        <v>7</v>
      </c>
      <c r="I54" s="118">
        <v>9</v>
      </c>
      <c r="J54" s="118">
        <v>8</v>
      </c>
      <c r="K54" s="118">
        <v>3</v>
      </c>
      <c r="L54" s="118">
        <v>4</v>
      </c>
      <c r="M54" s="118">
        <v>8</v>
      </c>
      <c r="N54" s="118">
        <v>0</v>
      </c>
      <c r="O54" s="118">
        <v>0</v>
      </c>
      <c r="P54" s="51">
        <f t="shared" si="5"/>
        <v>57</v>
      </c>
      <c r="Q54" s="52" t="str">
        <f t="shared" si="6"/>
        <v>(1, 1, 3)</v>
      </c>
      <c r="R54" s="52">
        <f>COUNTIFS(Pirma_Karta[Līga],Pirma_Karta[[#This Row],[Līga]],Pirma_Karta[[GS Kopā ]],"&gt;"&amp;Pirma_Karta[[#This Row],[GS Kopā ]])+1</f>
        <v>65</v>
      </c>
      <c r="S54" s="46" t="s">
        <v>262</v>
      </c>
      <c r="T54" s="118">
        <v>10</v>
      </c>
      <c r="U54" s="118">
        <v>9</v>
      </c>
      <c r="V54" s="118">
        <v>9</v>
      </c>
      <c r="W54" s="118">
        <v>7</v>
      </c>
      <c r="X54" s="118">
        <v>7</v>
      </c>
      <c r="Y54" s="118">
        <v>10</v>
      </c>
      <c r="Z54" s="118">
        <v>9</v>
      </c>
      <c r="AA54" s="118">
        <v>9</v>
      </c>
      <c r="AB54" s="118">
        <v>8</v>
      </c>
      <c r="AC54" s="118">
        <v>7</v>
      </c>
      <c r="AD54" s="55">
        <f t="shared" si="2"/>
        <v>85</v>
      </c>
      <c r="AE54" s="56" t="str">
        <f t="shared" si="7"/>
        <v>(2, 4, 1)</v>
      </c>
      <c r="AF54" s="56">
        <f>COUNTIFS(Pirma_Karta[Līga],Pirma_Karta[[#This Row],[Līga]],Pirma_Karta[VS Kopā],"&gt;"&amp;Pirma_Karta[[#This Row],[VS Kopā]])+1</f>
        <v>11</v>
      </c>
      <c r="AG54" s="18">
        <f t="shared" si="8"/>
        <v>142</v>
      </c>
      <c r="AH54" s="15">
        <f>RANK(Pirma_Karta[[#This Row],[Punkti
 (GS + VS)]],Pirma_Karta[Punkti
 (GS + VS)],0)</f>
        <v>48</v>
      </c>
      <c r="AI54" s="15">
        <f>COUNTIFS(Pirma_Karta[Līga],Pirma_Karta[[#This Row],[Līga]],Pirma_Karta[Punkti
 (GS + VS)],"&gt;"&amp;Pirma_Karta[Punkti
 (GS + VS)])+1</f>
        <v>31</v>
      </c>
    </row>
    <row r="55" spans="1:35" ht="15.75" x14ac:dyDescent="0.25">
      <c r="A55" s="9">
        <v>51</v>
      </c>
      <c r="B55" s="26">
        <v>140</v>
      </c>
      <c r="C55" s="34" t="s">
        <v>36</v>
      </c>
      <c r="D55" s="48" t="s">
        <v>235</v>
      </c>
      <c r="E55" s="46" t="s">
        <v>236</v>
      </c>
      <c r="F55" s="118">
        <v>9</v>
      </c>
      <c r="G55" s="118">
        <v>8</v>
      </c>
      <c r="H55" s="118">
        <v>7</v>
      </c>
      <c r="I55" s="118">
        <v>9</v>
      </c>
      <c r="J55" s="118">
        <v>9</v>
      </c>
      <c r="K55" s="118">
        <v>10</v>
      </c>
      <c r="L55" s="118">
        <v>10</v>
      </c>
      <c r="M55" s="118">
        <v>10</v>
      </c>
      <c r="N55" s="118">
        <v>8</v>
      </c>
      <c r="O55" s="118">
        <v>4</v>
      </c>
      <c r="P55" s="51">
        <f t="shared" si="5"/>
        <v>84</v>
      </c>
      <c r="Q55" s="52" t="str">
        <f t="shared" si="6"/>
        <v>(3, 3, 2)</v>
      </c>
      <c r="R55" s="52">
        <f>COUNTIFS(Pirma_Karta[Līga],Pirma_Karta[[#This Row],[Līga]],Pirma_Karta[[GS Kopā ]],"&gt;"&amp;Pirma_Karta[[#This Row],[GS Kopā ]])+1</f>
        <v>4</v>
      </c>
      <c r="S55" s="46" t="s">
        <v>237</v>
      </c>
      <c r="T55" s="118">
        <v>6</v>
      </c>
      <c r="U55" s="118">
        <v>5</v>
      </c>
      <c r="V55" s="118">
        <v>3</v>
      </c>
      <c r="W55" s="118">
        <v>3</v>
      </c>
      <c r="X55" s="118">
        <v>0</v>
      </c>
      <c r="Y55" s="118">
        <v>10</v>
      </c>
      <c r="Z55" s="118">
        <v>10</v>
      </c>
      <c r="AA55" s="118">
        <v>7</v>
      </c>
      <c r="AB55" s="118">
        <v>7</v>
      </c>
      <c r="AC55" s="118">
        <v>5</v>
      </c>
      <c r="AD55" s="55">
        <f t="shared" si="2"/>
        <v>56</v>
      </c>
      <c r="AE55" s="56" t="str">
        <f t="shared" si="7"/>
        <v>(2, 0, 0)</v>
      </c>
      <c r="AF55" s="56">
        <f>COUNTIFS(Pirma_Karta[Līga],Pirma_Karta[[#This Row],[Līga]],Pirma_Karta[VS Kopā],"&gt;"&amp;Pirma_Karta[[#This Row],[VS Kopā]])+1</f>
        <v>71</v>
      </c>
      <c r="AG55" s="18">
        <f t="shared" si="8"/>
        <v>140</v>
      </c>
      <c r="AH55" s="15">
        <f>RANK(Pirma_Karta[[#This Row],[Punkti
 (GS + VS)]],Pirma_Karta[Punkti
 (GS + VS)],0)</f>
        <v>51</v>
      </c>
      <c r="AI55" s="15">
        <f>COUNTIFS(Pirma_Karta[Līga],Pirma_Karta[[#This Row],[Līga]],Pirma_Karta[Punkti
 (GS + VS)],"&gt;"&amp;Pirma_Karta[Punkti
 (GS + VS)])+1</f>
        <v>34</v>
      </c>
    </row>
    <row r="56" spans="1:35" ht="15.75" x14ac:dyDescent="0.25">
      <c r="A56" s="9">
        <v>52</v>
      </c>
      <c r="B56" s="26">
        <v>37</v>
      </c>
      <c r="C56" s="34" t="s">
        <v>36</v>
      </c>
      <c r="D56" s="49" t="s">
        <v>257</v>
      </c>
      <c r="E56" s="46" t="s">
        <v>56</v>
      </c>
      <c r="F56" s="118">
        <v>5</v>
      </c>
      <c r="G56" s="118">
        <v>4</v>
      </c>
      <c r="H56" s="118">
        <v>6</v>
      </c>
      <c r="I56" s="118">
        <v>10</v>
      </c>
      <c r="J56" s="118">
        <v>9</v>
      </c>
      <c r="K56" s="118">
        <v>10</v>
      </c>
      <c r="L56" s="118">
        <v>9</v>
      </c>
      <c r="M56" s="118">
        <v>9</v>
      </c>
      <c r="N56" s="118">
        <v>6</v>
      </c>
      <c r="O56" s="118">
        <v>6</v>
      </c>
      <c r="P56" s="51">
        <f t="shared" si="5"/>
        <v>74</v>
      </c>
      <c r="Q56" s="52" t="str">
        <f t="shared" si="6"/>
        <v>(2, 3, 0)</v>
      </c>
      <c r="R56" s="52">
        <f>COUNTIFS(Pirma_Karta[Līga],Pirma_Karta[[#This Row],[Līga]],Pirma_Karta[[GS Kopā ]],"&gt;"&amp;Pirma_Karta[[#This Row],[GS Kopā ]])+1</f>
        <v>24</v>
      </c>
      <c r="S56" s="46" t="s">
        <v>258</v>
      </c>
      <c r="T56" s="118">
        <v>9</v>
      </c>
      <c r="U56" s="118">
        <v>8</v>
      </c>
      <c r="V56" s="118">
        <v>6</v>
      </c>
      <c r="W56" s="118">
        <v>4</v>
      </c>
      <c r="X56" s="118">
        <v>2</v>
      </c>
      <c r="Y56" s="118">
        <v>10</v>
      </c>
      <c r="Z56" s="118">
        <v>8</v>
      </c>
      <c r="AA56" s="118">
        <v>8</v>
      </c>
      <c r="AB56" s="118">
        <v>8</v>
      </c>
      <c r="AC56" s="118">
        <v>3</v>
      </c>
      <c r="AD56" s="55">
        <f t="shared" si="2"/>
        <v>66</v>
      </c>
      <c r="AE56" s="56" t="str">
        <f t="shared" si="7"/>
        <v>(1, 1, 4)</v>
      </c>
      <c r="AF56" s="56">
        <f>COUNTIFS(Pirma_Karta[Līga],Pirma_Karta[[#This Row],[Līga]],Pirma_Karta[VS Kopā],"&gt;"&amp;Pirma_Karta[[#This Row],[VS Kopā]])+1</f>
        <v>53</v>
      </c>
      <c r="AG56" s="18">
        <f t="shared" si="8"/>
        <v>140</v>
      </c>
      <c r="AH56" s="15">
        <f>RANK(Pirma_Karta[[#This Row],[Punkti
 (GS + VS)]],Pirma_Karta[Punkti
 (GS + VS)],0)</f>
        <v>51</v>
      </c>
      <c r="AI56" s="15">
        <f>COUNTIFS(Pirma_Karta[Līga],Pirma_Karta[[#This Row],[Līga]],Pirma_Karta[Punkti
 (GS + VS)],"&gt;"&amp;Pirma_Karta[Punkti
 (GS + VS)])+1</f>
        <v>34</v>
      </c>
    </row>
    <row r="57" spans="1:35" ht="15.75" x14ac:dyDescent="0.25">
      <c r="A57" s="9">
        <v>53</v>
      </c>
      <c r="B57" s="26">
        <v>5</v>
      </c>
      <c r="C57" s="34" t="s">
        <v>57</v>
      </c>
      <c r="D57" s="49" t="s">
        <v>339</v>
      </c>
      <c r="E57" s="47" t="s">
        <v>154</v>
      </c>
      <c r="F57" s="118">
        <v>10</v>
      </c>
      <c r="G57" s="118">
        <v>10</v>
      </c>
      <c r="H57" s="118">
        <v>10</v>
      </c>
      <c r="I57" s="118">
        <v>10</v>
      </c>
      <c r="J57" s="118">
        <v>9</v>
      </c>
      <c r="K57" s="118">
        <v>8</v>
      </c>
      <c r="L57" s="118">
        <v>9</v>
      </c>
      <c r="M57" s="118">
        <v>8</v>
      </c>
      <c r="N57" s="118">
        <v>7</v>
      </c>
      <c r="O57" s="118">
        <v>10</v>
      </c>
      <c r="P57" s="51">
        <f t="shared" si="5"/>
        <v>91</v>
      </c>
      <c r="Q57" s="52" t="str">
        <f t="shared" si="6"/>
        <v>(5, 2, 2)</v>
      </c>
      <c r="R57" s="52">
        <f>COUNTIFS(Pirma_Karta[Līga],Pirma_Karta[[#This Row],[Līga]],Pirma_Karta[[GS Kopā ]],"&gt;"&amp;Pirma_Karta[[#This Row],[GS Kopā ]])+1</f>
        <v>3</v>
      </c>
      <c r="S57" s="46" t="s">
        <v>200</v>
      </c>
      <c r="T57" s="118">
        <v>10</v>
      </c>
      <c r="U57" s="118">
        <v>10</v>
      </c>
      <c r="V57" s="118">
        <v>9</v>
      </c>
      <c r="W57" s="118">
        <v>9</v>
      </c>
      <c r="X57" s="118">
        <v>8</v>
      </c>
      <c r="Y57" s="118">
        <v>2</v>
      </c>
      <c r="Z57" s="118">
        <v>0</v>
      </c>
      <c r="AA57" s="118">
        <v>0</v>
      </c>
      <c r="AB57" s="118">
        <v>0</v>
      </c>
      <c r="AC57" s="118">
        <v>0</v>
      </c>
      <c r="AD57" s="55">
        <f t="shared" si="2"/>
        <v>48</v>
      </c>
      <c r="AE57" s="56" t="str">
        <f t="shared" si="7"/>
        <v>(2, 2, 1)</v>
      </c>
      <c r="AF57" s="56">
        <f>COUNTIFS(Pirma_Karta[Līga],Pirma_Karta[[#This Row],[Līga]],Pirma_Karta[VS Kopā],"&gt;"&amp;Pirma_Karta[[#This Row],[VS Kopā]])+1</f>
        <v>20</v>
      </c>
      <c r="AG57" s="18">
        <f t="shared" si="8"/>
        <v>139</v>
      </c>
      <c r="AH57" s="15">
        <f>RANK(Pirma_Karta[[#This Row],[Punkti
 (GS + VS)]],Pirma_Karta[Punkti
 (GS + VS)],0)</f>
        <v>53</v>
      </c>
      <c r="AI57" s="15">
        <f>COUNTIFS(Pirma_Karta[Līga],Pirma_Karta[[#This Row],[Līga]],Pirma_Karta[Punkti
 (GS + VS)],"&gt;"&amp;Pirma_Karta[Punkti
 (GS + VS)])+1</f>
        <v>18</v>
      </c>
    </row>
    <row r="58" spans="1:35" ht="15.75" x14ac:dyDescent="0.25">
      <c r="A58" s="9">
        <v>54</v>
      </c>
      <c r="B58" s="26">
        <v>85</v>
      </c>
      <c r="C58" s="34" t="s">
        <v>36</v>
      </c>
      <c r="D58" s="49" t="s">
        <v>302</v>
      </c>
      <c r="E58" s="46" t="s">
        <v>303</v>
      </c>
      <c r="F58" s="118">
        <v>6</v>
      </c>
      <c r="G58" s="118">
        <v>6</v>
      </c>
      <c r="H58" s="118">
        <v>6</v>
      </c>
      <c r="I58" s="118">
        <v>8</v>
      </c>
      <c r="J58" s="118">
        <v>6</v>
      </c>
      <c r="K58" s="118">
        <v>10</v>
      </c>
      <c r="L58" s="118">
        <v>10</v>
      </c>
      <c r="M58" s="118">
        <v>10</v>
      </c>
      <c r="N58" s="118">
        <v>7</v>
      </c>
      <c r="O58" s="118">
        <v>6</v>
      </c>
      <c r="P58" s="51">
        <f t="shared" si="5"/>
        <v>75</v>
      </c>
      <c r="Q58" s="52" t="str">
        <f t="shared" si="6"/>
        <v>(3, 0, 1)</v>
      </c>
      <c r="R58" s="52">
        <f>COUNTIFS(Pirma_Karta[Līga],Pirma_Karta[[#This Row],[Līga]],Pirma_Karta[[GS Kopā ]],"&gt;"&amp;Pirma_Karta[[#This Row],[GS Kopā ]])+1</f>
        <v>23</v>
      </c>
      <c r="S58" s="46" t="s">
        <v>304</v>
      </c>
      <c r="T58" s="118">
        <v>8</v>
      </c>
      <c r="U58" s="118">
        <v>8</v>
      </c>
      <c r="V58" s="118">
        <v>7</v>
      </c>
      <c r="W58" s="118">
        <v>6</v>
      </c>
      <c r="X58" s="118">
        <v>3</v>
      </c>
      <c r="Y58" s="118">
        <v>9</v>
      </c>
      <c r="Z58" s="118">
        <v>7</v>
      </c>
      <c r="AA58" s="118">
        <v>6</v>
      </c>
      <c r="AB58" s="118">
        <v>5</v>
      </c>
      <c r="AC58" s="118">
        <v>4</v>
      </c>
      <c r="AD58" s="55">
        <f t="shared" si="2"/>
        <v>63</v>
      </c>
      <c r="AE58" s="56" t="str">
        <f t="shared" si="7"/>
        <v>(0, 1, 2)</v>
      </c>
      <c r="AF58" s="56">
        <f>COUNTIFS(Pirma_Karta[Līga],Pirma_Karta[[#This Row],[Līga]],Pirma_Karta[VS Kopā],"&gt;"&amp;Pirma_Karta[[#This Row],[VS Kopā]])+1</f>
        <v>58</v>
      </c>
      <c r="AG58" s="18">
        <f t="shared" si="8"/>
        <v>138</v>
      </c>
      <c r="AH58" s="15">
        <f>RANK(Pirma_Karta[[#This Row],[Punkti
 (GS + VS)]],Pirma_Karta[Punkti
 (GS + VS)],0)</f>
        <v>54</v>
      </c>
      <c r="AI58" s="15">
        <f>COUNTIFS(Pirma_Karta[Līga],Pirma_Karta[[#This Row],[Līga]],Pirma_Karta[Punkti
 (GS + VS)],"&gt;"&amp;Pirma_Karta[Punkti
 (GS + VS)])+1</f>
        <v>36</v>
      </c>
    </row>
    <row r="59" spans="1:35" ht="15.75" x14ac:dyDescent="0.25">
      <c r="A59" s="9">
        <v>55</v>
      </c>
      <c r="B59" s="26">
        <v>89</v>
      </c>
      <c r="C59" s="34" t="s">
        <v>36</v>
      </c>
      <c r="D59" s="48" t="s">
        <v>129</v>
      </c>
      <c r="E59" s="46" t="s">
        <v>130</v>
      </c>
      <c r="F59" s="118">
        <v>7</v>
      </c>
      <c r="G59" s="118">
        <v>8</v>
      </c>
      <c r="H59" s="118">
        <v>10</v>
      </c>
      <c r="I59" s="118">
        <v>10</v>
      </c>
      <c r="J59" s="118">
        <v>9</v>
      </c>
      <c r="K59" s="118">
        <v>6</v>
      </c>
      <c r="L59" s="118">
        <v>6</v>
      </c>
      <c r="M59" s="118">
        <v>6</v>
      </c>
      <c r="N59" s="118">
        <v>6</v>
      </c>
      <c r="O59" s="118">
        <v>2</v>
      </c>
      <c r="P59" s="51">
        <f t="shared" si="5"/>
        <v>70</v>
      </c>
      <c r="Q59" s="52" t="str">
        <f t="shared" si="6"/>
        <v>(2, 1, 1)</v>
      </c>
      <c r="R59" s="52">
        <f>COUNTIFS(Pirma_Karta[Līga],Pirma_Karta[[#This Row],[Līga]],Pirma_Karta[[GS Kopā ]],"&gt;"&amp;Pirma_Karta[[#This Row],[GS Kopā ]])+1</f>
        <v>38</v>
      </c>
      <c r="S59" s="46" t="s">
        <v>102</v>
      </c>
      <c r="T59" s="118">
        <v>9</v>
      </c>
      <c r="U59" s="118">
        <v>8</v>
      </c>
      <c r="V59" s="118" t="s">
        <v>411</v>
      </c>
      <c r="W59" s="118">
        <v>4</v>
      </c>
      <c r="X59" s="118">
        <v>0</v>
      </c>
      <c r="Y59" s="118">
        <v>10</v>
      </c>
      <c r="Z59" s="118">
        <v>10</v>
      </c>
      <c r="AA59" s="118">
        <v>10</v>
      </c>
      <c r="AB59" s="118">
        <v>9</v>
      </c>
      <c r="AC59" s="118">
        <v>8</v>
      </c>
      <c r="AD59" s="55">
        <f t="shared" si="2"/>
        <v>68</v>
      </c>
      <c r="AE59" s="56" t="str">
        <f t="shared" si="7"/>
        <v>(3, 2, 2)</v>
      </c>
      <c r="AF59" s="56">
        <f>COUNTIFS(Pirma_Karta[Līga],Pirma_Karta[[#This Row],[Līga]],Pirma_Karta[VS Kopā],"&gt;"&amp;Pirma_Karta[[#This Row],[VS Kopā]])+1</f>
        <v>48</v>
      </c>
      <c r="AG59" s="18">
        <f t="shared" si="8"/>
        <v>138</v>
      </c>
      <c r="AH59" s="15">
        <f>RANK(Pirma_Karta[[#This Row],[Punkti
 (GS + VS)]],Pirma_Karta[Punkti
 (GS + VS)],0)</f>
        <v>54</v>
      </c>
      <c r="AI59" s="15">
        <f>COUNTIFS(Pirma_Karta[Līga],Pirma_Karta[[#This Row],[Līga]],Pirma_Karta[Punkti
 (GS + VS)],"&gt;"&amp;Pirma_Karta[Punkti
 (GS + VS)])+1</f>
        <v>36</v>
      </c>
    </row>
    <row r="60" spans="1:35" ht="15.75" x14ac:dyDescent="0.25">
      <c r="A60" s="9">
        <v>56</v>
      </c>
      <c r="B60" s="26">
        <v>34</v>
      </c>
      <c r="C60" s="34" t="s">
        <v>36</v>
      </c>
      <c r="D60" s="50" t="s">
        <v>85</v>
      </c>
      <c r="E60" s="46" t="s">
        <v>86</v>
      </c>
      <c r="F60" s="118">
        <v>10</v>
      </c>
      <c r="G60" s="118">
        <v>9</v>
      </c>
      <c r="H60" s="118">
        <v>6</v>
      </c>
      <c r="I60" s="118">
        <v>8</v>
      </c>
      <c r="J60" s="118">
        <v>5</v>
      </c>
      <c r="K60" s="118">
        <v>6</v>
      </c>
      <c r="L60" s="118">
        <v>8</v>
      </c>
      <c r="M60" s="118">
        <v>3</v>
      </c>
      <c r="N60" s="118">
        <v>6</v>
      </c>
      <c r="O60" s="118">
        <v>0</v>
      </c>
      <c r="P60" s="51">
        <f t="shared" si="5"/>
        <v>61</v>
      </c>
      <c r="Q60" s="52" t="str">
        <f t="shared" si="6"/>
        <v>(1, 1, 2)</v>
      </c>
      <c r="R60" s="52">
        <f>COUNTIFS(Pirma_Karta[Līga],Pirma_Karta[[#This Row],[Līga]],Pirma_Karta[[GS Kopā ]],"&gt;"&amp;Pirma_Karta[[#This Row],[GS Kopā ]])+1</f>
        <v>56</v>
      </c>
      <c r="S60" s="46" t="s">
        <v>87</v>
      </c>
      <c r="T60" s="118">
        <v>10</v>
      </c>
      <c r="U60" s="118">
        <v>8</v>
      </c>
      <c r="V60" s="118">
        <v>7</v>
      </c>
      <c r="W60" s="118">
        <v>7</v>
      </c>
      <c r="X60" s="118">
        <v>3</v>
      </c>
      <c r="Y60" s="118">
        <v>9</v>
      </c>
      <c r="Z60" s="118">
        <v>9</v>
      </c>
      <c r="AA60" s="118">
        <v>8</v>
      </c>
      <c r="AB60" s="118">
        <v>8</v>
      </c>
      <c r="AC60" s="118">
        <v>7</v>
      </c>
      <c r="AD60" s="55">
        <f t="shared" si="2"/>
        <v>76</v>
      </c>
      <c r="AE60" s="56" t="str">
        <f t="shared" si="7"/>
        <v>(1, 2, 3)</v>
      </c>
      <c r="AF60" s="56">
        <f>COUNTIFS(Pirma_Karta[Līga],Pirma_Karta[[#This Row],[Līga]],Pirma_Karta[VS Kopā],"&gt;"&amp;Pirma_Karta[[#This Row],[VS Kopā]])+1</f>
        <v>29</v>
      </c>
      <c r="AG60" s="18">
        <f t="shared" si="8"/>
        <v>137</v>
      </c>
      <c r="AH60" s="15">
        <f>RANK(Pirma_Karta[[#This Row],[Punkti
 (GS + VS)]],Pirma_Karta[Punkti
 (GS + VS)],0)</f>
        <v>56</v>
      </c>
      <c r="AI60" s="15">
        <f>COUNTIFS(Pirma_Karta[Līga],Pirma_Karta[[#This Row],[Līga]],Pirma_Karta[Punkti
 (GS + VS)],"&gt;"&amp;Pirma_Karta[Punkti
 (GS + VS)])+1</f>
        <v>38</v>
      </c>
    </row>
    <row r="61" spans="1:35" ht="15.75" x14ac:dyDescent="0.25">
      <c r="A61" s="9">
        <v>57</v>
      </c>
      <c r="B61" s="26">
        <v>143</v>
      </c>
      <c r="C61" s="34" t="s">
        <v>36</v>
      </c>
      <c r="D61" s="48" t="s">
        <v>104</v>
      </c>
      <c r="E61" s="46" t="s">
        <v>105</v>
      </c>
      <c r="F61" s="118">
        <v>3</v>
      </c>
      <c r="G61" s="118">
        <v>4</v>
      </c>
      <c r="H61" s="118">
        <v>6</v>
      </c>
      <c r="I61" s="118">
        <v>10</v>
      </c>
      <c r="J61" s="118">
        <v>9</v>
      </c>
      <c r="K61" s="118">
        <v>9</v>
      </c>
      <c r="L61" s="118">
        <v>5</v>
      </c>
      <c r="M61" s="118">
        <v>9</v>
      </c>
      <c r="N61" s="118">
        <v>0</v>
      </c>
      <c r="O61" s="118">
        <v>0</v>
      </c>
      <c r="P61" s="51">
        <f t="shared" si="5"/>
        <v>55</v>
      </c>
      <c r="Q61" s="52" t="str">
        <f t="shared" si="6"/>
        <v>(1, 3, 0)</v>
      </c>
      <c r="R61" s="52">
        <f>COUNTIFS(Pirma_Karta[Līga],Pirma_Karta[[#This Row],[Līga]],Pirma_Karta[[GS Kopā ]],"&gt;"&amp;Pirma_Karta[[#This Row],[GS Kopā ]])+1</f>
        <v>68</v>
      </c>
      <c r="S61" s="46" t="s">
        <v>106</v>
      </c>
      <c r="T61" s="118">
        <v>10</v>
      </c>
      <c r="U61" s="118">
        <v>8</v>
      </c>
      <c r="V61" s="118">
        <v>6</v>
      </c>
      <c r="W61" s="118">
        <v>6</v>
      </c>
      <c r="X61" s="118">
        <v>3</v>
      </c>
      <c r="Y61" s="118">
        <v>10</v>
      </c>
      <c r="Z61" s="118">
        <v>10</v>
      </c>
      <c r="AA61" s="118">
        <v>10</v>
      </c>
      <c r="AB61" s="118">
        <v>9</v>
      </c>
      <c r="AC61" s="118">
        <v>8</v>
      </c>
      <c r="AD61" s="55">
        <f t="shared" si="2"/>
        <v>80</v>
      </c>
      <c r="AE61" s="56" t="str">
        <f t="shared" si="7"/>
        <v>(4, 1, 2)</v>
      </c>
      <c r="AF61" s="56">
        <f>COUNTIFS(Pirma_Karta[Līga],Pirma_Karta[[#This Row],[Līga]],Pirma_Karta[VS Kopā],"&gt;"&amp;Pirma_Karta[[#This Row],[VS Kopā]])+1</f>
        <v>22</v>
      </c>
      <c r="AG61" s="18">
        <f t="shared" si="8"/>
        <v>135</v>
      </c>
      <c r="AH61" s="15">
        <f>RANK(Pirma_Karta[[#This Row],[Punkti
 (GS + VS)]],Pirma_Karta[Punkti
 (GS + VS)],0)</f>
        <v>57</v>
      </c>
      <c r="AI61" s="15">
        <f>COUNTIFS(Pirma_Karta[Līga],Pirma_Karta[[#This Row],[Līga]],Pirma_Karta[Punkti
 (GS + VS)],"&gt;"&amp;Pirma_Karta[Punkti
 (GS + VS)])+1</f>
        <v>39</v>
      </c>
    </row>
    <row r="62" spans="1:35" ht="15.75" x14ac:dyDescent="0.25">
      <c r="A62" s="9">
        <v>58</v>
      </c>
      <c r="B62" s="26">
        <v>41</v>
      </c>
      <c r="C62" s="34" t="s">
        <v>36</v>
      </c>
      <c r="D62" s="49" t="s">
        <v>116</v>
      </c>
      <c r="E62" s="46" t="s">
        <v>117</v>
      </c>
      <c r="F62" s="118">
        <v>10</v>
      </c>
      <c r="G62" s="118">
        <v>10</v>
      </c>
      <c r="H62" s="118">
        <v>9</v>
      </c>
      <c r="I62" s="118">
        <v>8</v>
      </c>
      <c r="J62" s="118">
        <v>7</v>
      </c>
      <c r="K62" s="118">
        <v>6</v>
      </c>
      <c r="L62" s="118">
        <v>4</v>
      </c>
      <c r="M62" s="118">
        <v>6</v>
      </c>
      <c r="N62" s="118">
        <v>9</v>
      </c>
      <c r="O62" s="118">
        <v>9</v>
      </c>
      <c r="P62" s="51">
        <f t="shared" si="5"/>
        <v>78</v>
      </c>
      <c r="Q62" s="52" t="str">
        <f t="shared" si="6"/>
        <v>(2, 3, 1)</v>
      </c>
      <c r="R62" s="52">
        <f>COUNTIFS(Pirma_Karta[Līga],Pirma_Karta[[#This Row],[Līga]],Pirma_Karta[[GS Kopā ]],"&gt;"&amp;Pirma_Karta[[#This Row],[GS Kopā ]])+1</f>
        <v>14</v>
      </c>
      <c r="S62" s="46" t="s">
        <v>118</v>
      </c>
      <c r="T62" s="118">
        <v>10</v>
      </c>
      <c r="U62" s="118">
        <v>9</v>
      </c>
      <c r="V62" s="118">
        <v>5</v>
      </c>
      <c r="W62" s="118">
        <v>5</v>
      </c>
      <c r="X62" s="118">
        <v>2</v>
      </c>
      <c r="Y62" s="118">
        <v>7</v>
      </c>
      <c r="Z62" s="118">
        <v>6</v>
      </c>
      <c r="AA62" s="118">
        <v>5</v>
      </c>
      <c r="AB62" s="118">
        <v>5</v>
      </c>
      <c r="AC62" s="118">
        <v>2</v>
      </c>
      <c r="AD62" s="55">
        <f t="shared" si="2"/>
        <v>56</v>
      </c>
      <c r="AE62" s="56" t="str">
        <f t="shared" si="7"/>
        <v>(1, 1, 0)</v>
      </c>
      <c r="AF62" s="56">
        <f>COUNTIFS(Pirma_Karta[Līga],Pirma_Karta[[#This Row],[Līga]],Pirma_Karta[VS Kopā],"&gt;"&amp;Pirma_Karta[[#This Row],[VS Kopā]])+1</f>
        <v>71</v>
      </c>
      <c r="AG62" s="18">
        <f t="shared" si="8"/>
        <v>134</v>
      </c>
      <c r="AH62" s="15">
        <f>RANK(Pirma_Karta[[#This Row],[Punkti
 (GS + VS)]],Pirma_Karta[Punkti
 (GS + VS)],0)</f>
        <v>59</v>
      </c>
      <c r="AI62" s="15">
        <f>COUNTIFS(Pirma_Karta[Līga],Pirma_Karta[[#This Row],[Līga]],Pirma_Karta[Punkti
 (GS + VS)],"&gt;"&amp;Pirma_Karta[Punkti
 (GS + VS)])+1</f>
        <v>41</v>
      </c>
    </row>
    <row r="63" spans="1:35" ht="15.75" x14ac:dyDescent="0.25">
      <c r="A63" s="9">
        <v>59</v>
      </c>
      <c r="B63" s="26">
        <v>150</v>
      </c>
      <c r="C63" s="34" t="s">
        <v>36</v>
      </c>
      <c r="D63" s="48" t="s">
        <v>265</v>
      </c>
      <c r="E63" s="46" t="s">
        <v>166</v>
      </c>
      <c r="F63" s="118">
        <v>8</v>
      </c>
      <c r="G63" s="118">
        <v>5</v>
      </c>
      <c r="H63" s="118">
        <v>1</v>
      </c>
      <c r="I63" s="118">
        <v>7</v>
      </c>
      <c r="J63" s="118">
        <v>6</v>
      </c>
      <c r="K63" s="118">
        <v>7</v>
      </c>
      <c r="L63" s="118">
        <v>4</v>
      </c>
      <c r="M63" s="118">
        <v>2</v>
      </c>
      <c r="N63" s="118">
        <v>9</v>
      </c>
      <c r="O63" s="118">
        <v>3</v>
      </c>
      <c r="P63" s="51">
        <f t="shared" si="5"/>
        <v>52</v>
      </c>
      <c r="Q63" s="52" t="str">
        <f t="shared" si="6"/>
        <v>(0, 1, 1)</v>
      </c>
      <c r="R63" s="52">
        <f>COUNTIFS(Pirma_Karta[Līga],Pirma_Karta[[#This Row],[Līga]],Pirma_Karta[[GS Kopā ]],"&gt;"&amp;Pirma_Karta[[#This Row],[GS Kopā ]])+1</f>
        <v>72</v>
      </c>
      <c r="S63" s="46" t="s">
        <v>266</v>
      </c>
      <c r="T63" s="118">
        <v>10</v>
      </c>
      <c r="U63" s="118">
        <v>9</v>
      </c>
      <c r="V63" s="118">
        <v>8</v>
      </c>
      <c r="W63" s="118">
        <v>7</v>
      </c>
      <c r="X63" s="118">
        <v>5</v>
      </c>
      <c r="Y63" s="118">
        <v>10</v>
      </c>
      <c r="Z63" s="118">
        <v>9</v>
      </c>
      <c r="AA63" s="118">
        <v>9</v>
      </c>
      <c r="AB63" s="118">
        <v>8</v>
      </c>
      <c r="AC63" s="118">
        <v>7</v>
      </c>
      <c r="AD63" s="55">
        <f t="shared" si="2"/>
        <v>82</v>
      </c>
      <c r="AE63" s="56" t="str">
        <f t="shared" si="7"/>
        <v>(2, 3, 2)</v>
      </c>
      <c r="AF63" s="56">
        <f>COUNTIFS(Pirma_Karta[Līga],Pirma_Karta[[#This Row],[Līga]],Pirma_Karta[VS Kopā],"&gt;"&amp;Pirma_Karta[[#This Row],[VS Kopā]])+1</f>
        <v>16</v>
      </c>
      <c r="AG63" s="18">
        <f t="shared" si="8"/>
        <v>134</v>
      </c>
      <c r="AH63" s="15">
        <f>RANK(Pirma_Karta[[#This Row],[Punkti
 (GS + VS)]],Pirma_Karta[Punkti
 (GS + VS)],0)</f>
        <v>59</v>
      </c>
      <c r="AI63" s="15">
        <f>COUNTIFS(Pirma_Karta[Līga],Pirma_Karta[[#This Row],[Līga]],Pirma_Karta[Punkti
 (GS + VS)],"&gt;"&amp;Pirma_Karta[Punkti
 (GS + VS)])+1</f>
        <v>41</v>
      </c>
    </row>
    <row r="64" spans="1:35" ht="15.75" x14ac:dyDescent="0.25">
      <c r="A64" s="9">
        <v>60</v>
      </c>
      <c r="B64" s="26">
        <v>95</v>
      </c>
      <c r="C64" s="34" t="s">
        <v>57</v>
      </c>
      <c r="D64" s="48" t="s">
        <v>110</v>
      </c>
      <c r="E64" s="46" t="s">
        <v>111</v>
      </c>
      <c r="F64" s="118">
        <v>7</v>
      </c>
      <c r="G64" s="118">
        <v>6</v>
      </c>
      <c r="H64" s="118">
        <v>9</v>
      </c>
      <c r="I64" s="118">
        <v>10</v>
      </c>
      <c r="J64" s="118">
        <v>9</v>
      </c>
      <c r="K64" s="118">
        <v>8</v>
      </c>
      <c r="L64" s="118">
        <v>6</v>
      </c>
      <c r="M64" s="118">
        <v>7</v>
      </c>
      <c r="N64" s="118">
        <v>7</v>
      </c>
      <c r="O64" s="118">
        <v>4</v>
      </c>
      <c r="P64" s="51">
        <f t="shared" si="5"/>
        <v>73</v>
      </c>
      <c r="Q64" s="52" t="str">
        <f t="shared" si="6"/>
        <v>(1, 2, 1)</v>
      </c>
      <c r="R64" s="52">
        <f>COUNTIFS(Pirma_Karta[Līga],Pirma_Karta[[#This Row],[Līga]],Pirma_Karta[[GS Kopā ]],"&gt;"&amp;Pirma_Karta[[#This Row],[GS Kopā ]])+1</f>
        <v>23</v>
      </c>
      <c r="S64" s="46" t="s">
        <v>112</v>
      </c>
      <c r="T64" s="118">
        <v>8</v>
      </c>
      <c r="U64" s="118">
        <v>8</v>
      </c>
      <c r="V64" s="118">
        <v>7</v>
      </c>
      <c r="W64" s="118">
        <v>6</v>
      </c>
      <c r="X64" s="118">
        <v>3</v>
      </c>
      <c r="Y64" s="118">
        <v>9</v>
      </c>
      <c r="Z64" s="118">
        <v>8</v>
      </c>
      <c r="AA64" s="118">
        <v>6</v>
      </c>
      <c r="AB64" s="118">
        <v>5</v>
      </c>
      <c r="AC64" s="118">
        <v>0</v>
      </c>
      <c r="AD64" s="55">
        <f t="shared" si="2"/>
        <v>60</v>
      </c>
      <c r="AE64" s="56" t="str">
        <f t="shared" si="7"/>
        <v>(0, 1, 3)</v>
      </c>
      <c r="AF64" s="56">
        <f>COUNTIFS(Pirma_Karta[Līga],Pirma_Karta[[#This Row],[Līga]],Pirma_Karta[VS Kopā],"&gt;"&amp;Pirma_Karta[[#This Row],[VS Kopā]])+1</f>
        <v>18</v>
      </c>
      <c r="AG64" s="18">
        <f t="shared" si="8"/>
        <v>133</v>
      </c>
      <c r="AH64" s="15">
        <f>RANK(Pirma_Karta[[#This Row],[Punkti
 (GS + VS)]],Pirma_Karta[Punkti
 (GS + VS)],0)</f>
        <v>61</v>
      </c>
      <c r="AI64" s="15">
        <f>COUNTIFS(Pirma_Karta[Līga],Pirma_Karta[[#This Row],[Līga]],Pirma_Karta[Punkti
 (GS + VS)],"&gt;"&amp;Pirma_Karta[Punkti
 (GS + VS)])+1</f>
        <v>19</v>
      </c>
    </row>
    <row r="65" spans="1:35" ht="15.75" x14ac:dyDescent="0.25">
      <c r="A65" s="9">
        <v>61</v>
      </c>
      <c r="B65" s="26">
        <v>55</v>
      </c>
      <c r="C65" s="34" t="s">
        <v>36</v>
      </c>
      <c r="D65" s="49" t="s">
        <v>342</v>
      </c>
      <c r="E65" s="46" t="s">
        <v>142</v>
      </c>
      <c r="F65" s="118">
        <v>9</v>
      </c>
      <c r="G65" s="118">
        <v>6</v>
      </c>
      <c r="H65" s="118">
        <v>8</v>
      </c>
      <c r="I65" s="118">
        <v>7</v>
      </c>
      <c r="J65" s="118">
        <v>5</v>
      </c>
      <c r="K65" s="118">
        <v>6</v>
      </c>
      <c r="L65" s="118">
        <v>2</v>
      </c>
      <c r="M65" s="118">
        <v>5</v>
      </c>
      <c r="N65" s="118">
        <v>7</v>
      </c>
      <c r="O65" s="118">
        <v>6</v>
      </c>
      <c r="P65" s="51">
        <f t="shared" si="5"/>
        <v>61</v>
      </c>
      <c r="Q65" s="52" t="str">
        <f t="shared" si="6"/>
        <v>(0, 1, 1)</v>
      </c>
      <c r="R65" s="52">
        <f>COUNTIFS(Pirma_Karta[Līga],Pirma_Karta[[#This Row],[Līga]],Pirma_Karta[[GS Kopā ]],"&gt;"&amp;Pirma_Karta[[#This Row],[GS Kopā ]])+1</f>
        <v>56</v>
      </c>
      <c r="S65" s="46" t="s">
        <v>209</v>
      </c>
      <c r="T65" s="118">
        <v>9</v>
      </c>
      <c r="U65" s="118">
        <v>7</v>
      </c>
      <c r="V65" s="118">
        <v>7</v>
      </c>
      <c r="W65" s="118">
        <v>6</v>
      </c>
      <c r="X65" s="118">
        <v>3</v>
      </c>
      <c r="Y65" s="118">
        <v>10</v>
      </c>
      <c r="Z65" s="118">
        <v>10</v>
      </c>
      <c r="AA65" s="118">
        <v>9</v>
      </c>
      <c r="AB65" s="118">
        <v>8</v>
      </c>
      <c r="AC65" s="118">
        <v>0</v>
      </c>
      <c r="AD65" s="55">
        <f t="shared" si="2"/>
        <v>69</v>
      </c>
      <c r="AE65" s="56" t="str">
        <f t="shared" si="7"/>
        <v>(2, 2, 1)</v>
      </c>
      <c r="AF65" s="56">
        <f>COUNTIFS(Pirma_Karta[Līga],Pirma_Karta[[#This Row],[Līga]],Pirma_Karta[VS Kopā],"&gt;"&amp;Pirma_Karta[[#This Row],[VS Kopā]])+1</f>
        <v>45</v>
      </c>
      <c r="AG65" s="18">
        <f t="shared" si="8"/>
        <v>130</v>
      </c>
      <c r="AH65" s="15">
        <f>RANK(Pirma_Karta[[#This Row],[Punkti
 (GS + VS)]],Pirma_Karta[Punkti
 (GS + VS)],0)</f>
        <v>62</v>
      </c>
      <c r="AI65" s="15">
        <f>COUNTIFS(Pirma_Karta[Līga],Pirma_Karta[[#This Row],[Līga]],Pirma_Karta[Punkti
 (GS + VS)],"&gt;"&amp;Pirma_Karta[Punkti
 (GS + VS)])+1</f>
        <v>43</v>
      </c>
    </row>
    <row r="66" spans="1:35" ht="15.75" x14ac:dyDescent="0.25">
      <c r="A66" s="9">
        <v>62</v>
      </c>
      <c r="B66" s="26">
        <v>154</v>
      </c>
      <c r="C66" s="34" t="s">
        <v>36</v>
      </c>
      <c r="D66" s="49" t="s">
        <v>337</v>
      </c>
      <c r="E66" s="46" t="s">
        <v>152</v>
      </c>
      <c r="F66" s="118">
        <v>10</v>
      </c>
      <c r="G66" s="118">
        <v>9</v>
      </c>
      <c r="H66" s="118">
        <v>7</v>
      </c>
      <c r="I66" s="118">
        <v>6</v>
      </c>
      <c r="J66" s="118">
        <v>8</v>
      </c>
      <c r="K66" s="118">
        <v>4</v>
      </c>
      <c r="L66" s="118">
        <v>3</v>
      </c>
      <c r="M66" s="118">
        <v>3</v>
      </c>
      <c r="N66" s="118">
        <v>2</v>
      </c>
      <c r="O66" s="118">
        <v>7</v>
      </c>
      <c r="P66" s="51">
        <f t="shared" si="5"/>
        <v>59</v>
      </c>
      <c r="Q66" s="52" t="str">
        <f t="shared" si="6"/>
        <v>(1, 1, 1)</v>
      </c>
      <c r="R66" s="52">
        <f>COUNTIFS(Pirma_Karta[Līga],Pirma_Karta[[#This Row],[Līga]],Pirma_Karta[[GS Kopā ]],"&gt;"&amp;Pirma_Karta[[#This Row],[GS Kopā ]])+1</f>
        <v>61</v>
      </c>
      <c r="S66" s="46" t="s">
        <v>338</v>
      </c>
      <c r="T66" s="118">
        <v>10</v>
      </c>
      <c r="U66" s="118">
        <v>7</v>
      </c>
      <c r="V66" s="118">
        <v>5</v>
      </c>
      <c r="W66" s="118">
        <v>4</v>
      </c>
      <c r="X66" s="118">
        <v>3</v>
      </c>
      <c r="Y66" s="118">
        <v>10</v>
      </c>
      <c r="Z66" s="118">
        <v>9</v>
      </c>
      <c r="AA66" s="118">
        <v>9</v>
      </c>
      <c r="AB66" s="118">
        <v>8</v>
      </c>
      <c r="AC66" s="118">
        <v>6</v>
      </c>
      <c r="AD66" s="55">
        <f t="shared" si="2"/>
        <v>71</v>
      </c>
      <c r="AE66" s="56" t="str">
        <f t="shared" si="7"/>
        <v>(2, 2, 1)</v>
      </c>
      <c r="AF66" s="56">
        <f>COUNTIFS(Pirma_Karta[Līga],Pirma_Karta[[#This Row],[Līga]],Pirma_Karta[VS Kopā],"&gt;"&amp;Pirma_Karta[[#This Row],[VS Kopā]])+1</f>
        <v>41</v>
      </c>
      <c r="AG66" s="18">
        <f t="shared" si="8"/>
        <v>130</v>
      </c>
      <c r="AH66" s="15">
        <f>RANK(Pirma_Karta[[#This Row],[Punkti
 (GS + VS)]],Pirma_Karta[Punkti
 (GS + VS)],0)</f>
        <v>62</v>
      </c>
      <c r="AI66" s="15">
        <f>COUNTIFS(Pirma_Karta[Līga],Pirma_Karta[[#This Row],[Līga]],Pirma_Karta[Punkti
 (GS + VS)],"&gt;"&amp;Pirma_Karta[Punkti
 (GS + VS)])+1</f>
        <v>43</v>
      </c>
    </row>
    <row r="67" spans="1:35" ht="15.75" x14ac:dyDescent="0.25">
      <c r="A67" s="9">
        <v>63</v>
      </c>
      <c r="B67" s="26">
        <v>65</v>
      </c>
      <c r="C67" s="34" t="s">
        <v>57</v>
      </c>
      <c r="D67" s="49" t="s">
        <v>188</v>
      </c>
      <c r="E67" s="46" t="s">
        <v>408</v>
      </c>
      <c r="F67" s="118">
        <v>8</v>
      </c>
      <c r="G67" s="118">
        <v>7</v>
      </c>
      <c r="H67" s="118">
        <v>8</v>
      </c>
      <c r="I67" s="118">
        <v>9</v>
      </c>
      <c r="J67" s="118">
        <v>8</v>
      </c>
      <c r="K67" s="118">
        <v>10</v>
      </c>
      <c r="L67" s="118">
        <v>10</v>
      </c>
      <c r="M67" s="118">
        <v>10</v>
      </c>
      <c r="N67" s="118">
        <v>10</v>
      </c>
      <c r="O67" s="118">
        <v>10</v>
      </c>
      <c r="P67" s="51">
        <f t="shared" si="5"/>
        <v>90</v>
      </c>
      <c r="Q67" s="52" t="str">
        <f t="shared" si="6"/>
        <v>(5, 1, 3)</v>
      </c>
      <c r="R67" s="52">
        <f>COUNTIFS(Pirma_Karta[Līga],Pirma_Karta[[#This Row],[Līga]],Pirma_Karta[[GS Kopā ]],"&gt;"&amp;Pirma_Karta[[#This Row],[GS Kopā ]])+1</f>
        <v>5</v>
      </c>
      <c r="S67" s="46" t="s">
        <v>134</v>
      </c>
      <c r="T67" s="118">
        <v>8</v>
      </c>
      <c r="U67" s="118">
        <v>8</v>
      </c>
      <c r="V67" s="118">
        <v>7</v>
      </c>
      <c r="W67" s="118">
        <v>7</v>
      </c>
      <c r="X67" s="118">
        <v>4</v>
      </c>
      <c r="Y67" s="118">
        <v>2</v>
      </c>
      <c r="Z67" s="118">
        <v>1</v>
      </c>
      <c r="AA67" s="118">
        <v>1</v>
      </c>
      <c r="AB67" s="118">
        <v>1</v>
      </c>
      <c r="AC67" s="118">
        <v>0</v>
      </c>
      <c r="AD67" s="55">
        <f t="shared" si="2"/>
        <v>39</v>
      </c>
      <c r="AE67" s="56" t="str">
        <f t="shared" si="7"/>
        <v>(0, 0, 2)</v>
      </c>
      <c r="AF67" s="56">
        <f>COUNTIFS(Pirma_Karta[Līga],Pirma_Karta[[#This Row],[Līga]],Pirma_Karta[VS Kopā],"&gt;"&amp;Pirma_Karta[[#This Row],[VS Kopā]])+1</f>
        <v>25</v>
      </c>
      <c r="AG67" s="18">
        <f t="shared" si="8"/>
        <v>129</v>
      </c>
      <c r="AH67" s="15">
        <f>RANK(Pirma_Karta[[#This Row],[Punkti
 (GS + VS)]],Pirma_Karta[Punkti
 (GS + VS)],0)</f>
        <v>64</v>
      </c>
      <c r="AI67" s="15">
        <f>COUNTIFS(Pirma_Karta[Līga],Pirma_Karta[[#This Row],[Līga]],Pirma_Karta[Punkti
 (GS + VS)],"&gt;"&amp;Pirma_Karta[Punkti
 (GS + VS)])+1</f>
        <v>20</v>
      </c>
    </row>
    <row r="68" spans="1:35" ht="15.75" x14ac:dyDescent="0.25">
      <c r="A68" s="9">
        <v>64</v>
      </c>
      <c r="B68" s="26">
        <v>87</v>
      </c>
      <c r="C68" s="34" t="s">
        <v>57</v>
      </c>
      <c r="D68" s="49" t="s">
        <v>320</v>
      </c>
      <c r="E68" s="46" t="s">
        <v>407</v>
      </c>
      <c r="F68" s="118">
        <v>10</v>
      </c>
      <c r="G68" s="118">
        <v>10</v>
      </c>
      <c r="H68" s="118">
        <v>10</v>
      </c>
      <c r="I68" s="118">
        <v>10</v>
      </c>
      <c r="J68" s="118">
        <v>10</v>
      </c>
      <c r="K68" s="118">
        <v>8</v>
      </c>
      <c r="L68" s="118">
        <v>8</v>
      </c>
      <c r="M68" s="118">
        <v>7</v>
      </c>
      <c r="N68" s="118">
        <v>7</v>
      </c>
      <c r="O68" s="118">
        <v>7</v>
      </c>
      <c r="P68" s="51">
        <f t="shared" si="5"/>
        <v>87</v>
      </c>
      <c r="Q68" s="52" t="str">
        <f t="shared" si="6"/>
        <v>(5, 0, 2)</v>
      </c>
      <c r="R68" s="52">
        <f>COUNTIFS(Pirma_Karta[Līga],Pirma_Karta[[#This Row],[Līga]],Pirma_Karta[[GS Kopā ]],"&gt;"&amp;Pirma_Karta[[#This Row],[GS Kopā ]])+1</f>
        <v>7</v>
      </c>
      <c r="S68" s="46" t="s">
        <v>50</v>
      </c>
      <c r="T68" s="118">
        <v>9</v>
      </c>
      <c r="U68" s="118">
        <v>8</v>
      </c>
      <c r="V68" s="118">
        <v>8</v>
      </c>
      <c r="W68" s="118">
        <v>7</v>
      </c>
      <c r="X68" s="118">
        <v>7</v>
      </c>
      <c r="Y68" s="118">
        <v>2</v>
      </c>
      <c r="Z68" s="118">
        <v>0</v>
      </c>
      <c r="AA68" s="118">
        <v>0</v>
      </c>
      <c r="AB68" s="118">
        <v>0</v>
      </c>
      <c r="AC68" s="118">
        <v>0</v>
      </c>
      <c r="AD68" s="55">
        <f t="shared" si="2"/>
        <v>41</v>
      </c>
      <c r="AE68" s="56" t="str">
        <f t="shared" si="7"/>
        <v>(0, 1, 2)</v>
      </c>
      <c r="AF68" s="56">
        <f>COUNTIFS(Pirma_Karta[Līga],Pirma_Karta[[#This Row],[Līga]],Pirma_Karta[VS Kopā],"&gt;"&amp;Pirma_Karta[[#This Row],[VS Kopā]])+1</f>
        <v>23</v>
      </c>
      <c r="AG68" s="18">
        <f t="shared" si="8"/>
        <v>128</v>
      </c>
      <c r="AH68" s="15">
        <f>RANK(Pirma_Karta[[#This Row],[Punkti
 (GS + VS)]],Pirma_Karta[Punkti
 (GS + VS)],0)</f>
        <v>65</v>
      </c>
      <c r="AI68" s="15">
        <f>COUNTIFS(Pirma_Karta[Līga],Pirma_Karta[[#This Row],[Līga]],Pirma_Karta[Punkti
 (GS + VS)],"&gt;"&amp;Pirma_Karta[Punkti
 (GS + VS)])+1</f>
        <v>21</v>
      </c>
    </row>
    <row r="69" spans="1:35" ht="15.75" x14ac:dyDescent="0.25">
      <c r="A69" s="9">
        <v>65</v>
      </c>
      <c r="B69" s="26">
        <v>59</v>
      </c>
      <c r="C69" s="34" t="s">
        <v>36</v>
      </c>
      <c r="D69" s="49" t="s">
        <v>190</v>
      </c>
      <c r="E69" s="46" t="s">
        <v>66</v>
      </c>
      <c r="F69" s="118">
        <v>3</v>
      </c>
      <c r="G69" s="118">
        <v>0</v>
      </c>
      <c r="H69" s="118">
        <v>7</v>
      </c>
      <c r="I69" s="118">
        <v>8</v>
      </c>
      <c r="J69" s="118">
        <v>8</v>
      </c>
      <c r="K69" s="118">
        <v>10</v>
      </c>
      <c r="L69" s="118">
        <v>10</v>
      </c>
      <c r="M69" s="118">
        <v>10</v>
      </c>
      <c r="N69" s="118">
        <v>10</v>
      </c>
      <c r="O69" s="118">
        <v>10</v>
      </c>
      <c r="P69" s="51">
        <f t="shared" ref="P69:P100" si="9">SUM(F69:O69)</f>
        <v>76</v>
      </c>
      <c r="Q69" s="52" t="str">
        <f t="shared" ref="Q69:Q100" si="10">"("&amp;COUNTIF(F69:O69,10)&amp;", "&amp;COUNTIF(F69:O69,9)&amp;", "&amp;COUNTIF(F69:O69,8)&amp;")"</f>
        <v>(5, 0, 2)</v>
      </c>
      <c r="R69" s="52">
        <f>COUNTIFS(Pirma_Karta[Līga],Pirma_Karta[[#This Row],[Līga]],Pirma_Karta[[GS Kopā ]],"&gt;"&amp;Pirma_Karta[[#This Row],[GS Kopā ]])+1</f>
        <v>18</v>
      </c>
      <c r="S69" s="46" t="s">
        <v>38</v>
      </c>
      <c r="T69" s="118">
        <v>10</v>
      </c>
      <c r="U69" s="118">
        <v>10</v>
      </c>
      <c r="V69" s="118">
        <v>9</v>
      </c>
      <c r="W69" s="118">
        <v>6</v>
      </c>
      <c r="X69" s="118">
        <v>2</v>
      </c>
      <c r="Y69" s="118">
        <v>6</v>
      </c>
      <c r="Z69" s="118">
        <v>4</v>
      </c>
      <c r="AA69" s="118">
        <v>3</v>
      </c>
      <c r="AB69" s="118">
        <v>1</v>
      </c>
      <c r="AC69" s="118">
        <v>1</v>
      </c>
      <c r="AD69" s="55">
        <f t="shared" ref="AD69:AD132" si="11">SUM(T69:AC69)</f>
        <v>52</v>
      </c>
      <c r="AE69" s="56" t="str">
        <f t="shared" ref="AE69:AE100" si="12">"("&amp;COUNTIF(T69:AC69,10)&amp;", "&amp;COUNTIF(T69:AC69,9)&amp;", "&amp;COUNTIF(T69:AC69,8)&amp;")"</f>
        <v>(2, 1, 0)</v>
      </c>
      <c r="AF69" s="56">
        <f>COUNTIFS(Pirma_Karta[Līga],Pirma_Karta[[#This Row],[Līga]],Pirma_Karta[VS Kopā],"&gt;"&amp;Pirma_Karta[[#This Row],[VS Kopā]])+1</f>
        <v>78</v>
      </c>
      <c r="AG69" s="18">
        <f t="shared" ref="AG69:AG100" si="13">(SUM(F69:O69))+(SUM(T69:AC69))</f>
        <v>128</v>
      </c>
      <c r="AH69" s="15">
        <f>RANK(Pirma_Karta[[#This Row],[Punkti
 (GS + VS)]],Pirma_Karta[Punkti
 (GS + VS)],0)</f>
        <v>65</v>
      </c>
      <c r="AI69" s="15">
        <f>COUNTIFS(Pirma_Karta[Līga],Pirma_Karta[[#This Row],[Līga]],Pirma_Karta[Punkti
 (GS + VS)],"&gt;"&amp;Pirma_Karta[Punkti
 (GS + VS)])+1</f>
        <v>45</v>
      </c>
    </row>
    <row r="70" spans="1:35" ht="15.75" x14ac:dyDescent="0.25">
      <c r="A70" s="9">
        <v>66</v>
      </c>
      <c r="B70" s="26">
        <v>123</v>
      </c>
      <c r="C70" s="34" t="s">
        <v>36</v>
      </c>
      <c r="D70" s="49" t="s">
        <v>318</v>
      </c>
      <c r="E70" s="46" t="s">
        <v>304</v>
      </c>
      <c r="F70" s="118">
        <v>10</v>
      </c>
      <c r="G70" s="118">
        <v>10</v>
      </c>
      <c r="H70" s="118">
        <v>9</v>
      </c>
      <c r="I70" s="118">
        <v>9</v>
      </c>
      <c r="J70" s="118">
        <v>8</v>
      </c>
      <c r="K70" s="118">
        <v>7</v>
      </c>
      <c r="L70" s="118">
        <v>6</v>
      </c>
      <c r="M70" s="118">
        <v>6</v>
      </c>
      <c r="N70" s="118">
        <v>2</v>
      </c>
      <c r="O70" s="118">
        <v>6</v>
      </c>
      <c r="P70" s="51">
        <f t="shared" si="9"/>
        <v>73</v>
      </c>
      <c r="Q70" s="52" t="str">
        <f t="shared" si="10"/>
        <v>(2, 2, 1)</v>
      </c>
      <c r="R70" s="52">
        <f>COUNTIFS(Pirma_Karta[Līga],Pirma_Karta[[#This Row],[Līga]],Pirma_Karta[[GS Kopā ]],"&gt;"&amp;Pirma_Karta[[#This Row],[GS Kopā ]])+1</f>
        <v>29</v>
      </c>
      <c r="S70" s="46" t="s">
        <v>296</v>
      </c>
      <c r="T70" s="118">
        <v>10</v>
      </c>
      <c r="U70" s="118">
        <v>6</v>
      </c>
      <c r="V70" s="118">
        <v>4</v>
      </c>
      <c r="W70" s="118">
        <v>3</v>
      </c>
      <c r="X70" s="118">
        <v>1</v>
      </c>
      <c r="Y70" s="118">
        <v>8</v>
      </c>
      <c r="Z70" s="118">
        <v>8</v>
      </c>
      <c r="AA70" s="118">
        <v>7</v>
      </c>
      <c r="AB70" s="118">
        <v>5</v>
      </c>
      <c r="AC70" s="118">
        <v>3</v>
      </c>
      <c r="AD70" s="55">
        <f t="shared" si="11"/>
        <v>55</v>
      </c>
      <c r="AE70" s="56" t="str">
        <f t="shared" si="12"/>
        <v>(1, 0, 2)</v>
      </c>
      <c r="AF70" s="56">
        <f>COUNTIFS(Pirma_Karta[Līga],Pirma_Karta[[#This Row],[Līga]],Pirma_Karta[VS Kopā],"&gt;"&amp;Pirma_Karta[[#This Row],[VS Kopā]])+1</f>
        <v>74</v>
      </c>
      <c r="AG70" s="18">
        <f t="shared" si="13"/>
        <v>128</v>
      </c>
      <c r="AH70" s="15">
        <f>RANK(Pirma_Karta[[#This Row],[Punkti
 (GS + VS)]],Pirma_Karta[Punkti
 (GS + VS)],0)</f>
        <v>65</v>
      </c>
      <c r="AI70" s="15">
        <f>COUNTIFS(Pirma_Karta[Līga],Pirma_Karta[[#This Row],[Līga]],Pirma_Karta[Punkti
 (GS + VS)],"&gt;"&amp;Pirma_Karta[Punkti
 (GS + VS)])+1</f>
        <v>45</v>
      </c>
    </row>
    <row r="71" spans="1:35" ht="15.75" x14ac:dyDescent="0.25">
      <c r="A71" s="9">
        <v>67</v>
      </c>
      <c r="B71" s="26">
        <v>113</v>
      </c>
      <c r="C71" s="34" t="s">
        <v>36</v>
      </c>
      <c r="D71" s="49" t="s">
        <v>78</v>
      </c>
      <c r="E71" s="46" t="s">
        <v>79</v>
      </c>
      <c r="F71" s="118">
        <v>6</v>
      </c>
      <c r="G71" s="118">
        <v>10</v>
      </c>
      <c r="H71" s="118">
        <v>9</v>
      </c>
      <c r="I71" s="118">
        <v>10</v>
      </c>
      <c r="J71" s="118">
        <v>8</v>
      </c>
      <c r="K71" s="118">
        <v>6</v>
      </c>
      <c r="L71" s="118">
        <v>2</v>
      </c>
      <c r="M71" s="118">
        <v>6</v>
      </c>
      <c r="N71" s="118">
        <v>4</v>
      </c>
      <c r="O71" s="118">
        <v>2</v>
      </c>
      <c r="P71" s="51">
        <f t="shared" si="9"/>
        <v>63</v>
      </c>
      <c r="Q71" s="52" t="str">
        <f t="shared" si="10"/>
        <v>(2, 1, 1)</v>
      </c>
      <c r="R71" s="52">
        <f>COUNTIFS(Pirma_Karta[Līga],Pirma_Karta[[#This Row],[Līga]],Pirma_Karta[[GS Kopā ]],"&gt;"&amp;Pirma_Karta[[#This Row],[GS Kopā ]])+1</f>
        <v>52</v>
      </c>
      <c r="S71" s="46" t="s">
        <v>80</v>
      </c>
      <c r="T71" s="118">
        <v>10</v>
      </c>
      <c r="U71" s="118">
        <v>8</v>
      </c>
      <c r="V71" s="118">
        <v>7</v>
      </c>
      <c r="W71" s="118">
        <v>3</v>
      </c>
      <c r="X71" s="118">
        <v>2</v>
      </c>
      <c r="Y71" s="118">
        <v>9</v>
      </c>
      <c r="Z71" s="118">
        <v>8</v>
      </c>
      <c r="AA71" s="118">
        <v>7</v>
      </c>
      <c r="AB71" s="118">
        <v>6</v>
      </c>
      <c r="AC71" s="118">
        <v>5</v>
      </c>
      <c r="AD71" s="55">
        <f t="shared" si="11"/>
        <v>65</v>
      </c>
      <c r="AE71" s="56" t="str">
        <f t="shared" si="12"/>
        <v>(1, 1, 2)</v>
      </c>
      <c r="AF71" s="56">
        <f>COUNTIFS(Pirma_Karta[Līga],Pirma_Karta[[#This Row],[Līga]],Pirma_Karta[VS Kopā],"&gt;"&amp;Pirma_Karta[[#This Row],[VS Kopā]])+1</f>
        <v>54</v>
      </c>
      <c r="AG71" s="18">
        <f t="shared" si="13"/>
        <v>128</v>
      </c>
      <c r="AH71" s="15">
        <f>RANK(Pirma_Karta[[#This Row],[Punkti
 (GS + VS)]],Pirma_Karta[Punkti
 (GS + VS)],0)</f>
        <v>65</v>
      </c>
      <c r="AI71" s="15">
        <f>COUNTIFS(Pirma_Karta[Līga],Pirma_Karta[[#This Row],[Līga]],Pirma_Karta[Punkti
 (GS + VS)],"&gt;"&amp;Pirma_Karta[Punkti
 (GS + VS)])+1</f>
        <v>45</v>
      </c>
    </row>
    <row r="72" spans="1:35" ht="15.75" x14ac:dyDescent="0.25">
      <c r="A72" s="9">
        <v>68</v>
      </c>
      <c r="B72" s="26">
        <v>54</v>
      </c>
      <c r="C72" s="34" t="s">
        <v>57</v>
      </c>
      <c r="D72" s="49" t="s">
        <v>174</v>
      </c>
      <c r="E72" s="46" t="s">
        <v>175</v>
      </c>
      <c r="F72" s="118">
        <v>10</v>
      </c>
      <c r="G72" s="118">
        <v>10</v>
      </c>
      <c r="H72" s="118">
        <v>9</v>
      </c>
      <c r="I72" s="118">
        <v>8</v>
      </c>
      <c r="J72" s="118">
        <v>6</v>
      </c>
      <c r="K72" s="118">
        <v>5</v>
      </c>
      <c r="L72" s="118">
        <v>8</v>
      </c>
      <c r="M72" s="118">
        <v>8</v>
      </c>
      <c r="N72" s="118">
        <v>9</v>
      </c>
      <c r="O72" s="118">
        <v>9</v>
      </c>
      <c r="P72" s="51">
        <f t="shared" si="9"/>
        <v>82</v>
      </c>
      <c r="Q72" s="52" t="str">
        <f t="shared" si="10"/>
        <v>(2, 3, 3)</v>
      </c>
      <c r="R72" s="52">
        <f>COUNTIFS(Pirma_Karta[Līga],Pirma_Karta[[#This Row],[Līga]],Pirma_Karta[[GS Kopā ]],"&gt;"&amp;Pirma_Karta[[#This Row],[GS Kopā ]])+1</f>
        <v>14</v>
      </c>
      <c r="S72" s="46" t="s">
        <v>144</v>
      </c>
      <c r="T72" s="118">
        <v>10</v>
      </c>
      <c r="U72" s="118">
        <v>7</v>
      </c>
      <c r="V72" s="118">
        <v>7</v>
      </c>
      <c r="W72" s="118">
        <v>5</v>
      </c>
      <c r="X72" s="118">
        <v>4</v>
      </c>
      <c r="Y72" s="118">
        <v>5</v>
      </c>
      <c r="Z72" s="118">
        <v>2</v>
      </c>
      <c r="AA72" s="118">
        <v>2</v>
      </c>
      <c r="AB72" s="118">
        <v>2</v>
      </c>
      <c r="AC72" s="118">
        <v>1</v>
      </c>
      <c r="AD72" s="55">
        <f t="shared" si="11"/>
        <v>45</v>
      </c>
      <c r="AE72" s="56" t="str">
        <f t="shared" si="12"/>
        <v>(1, 0, 0)</v>
      </c>
      <c r="AF72" s="56">
        <f>COUNTIFS(Pirma_Karta[Līga],Pirma_Karta[[#This Row],[Līga]],Pirma_Karta[VS Kopā],"&gt;"&amp;Pirma_Karta[[#This Row],[VS Kopā]])+1</f>
        <v>21</v>
      </c>
      <c r="AG72" s="18">
        <f t="shared" si="13"/>
        <v>127</v>
      </c>
      <c r="AH72" s="15">
        <f>RANK(Pirma_Karta[[#This Row],[Punkti
 (GS + VS)]],Pirma_Karta[Punkti
 (GS + VS)],0)</f>
        <v>69</v>
      </c>
      <c r="AI72" s="15">
        <f>COUNTIFS(Pirma_Karta[Līga],Pirma_Karta[[#This Row],[Līga]],Pirma_Karta[Punkti
 (GS + VS)],"&gt;"&amp;Pirma_Karta[Punkti
 (GS + VS)])+1</f>
        <v>22</v>
      </c>
    </row>
    <row r="73" spans="1:35" ht="15.75" x14ac:dyDescent="0.25">
      <c r="A73" s="9">
        <v>69</v>
      </c>
      <c r="B73" s="202">
        <v>162</v>
      </c>
      <c r="C73" s="34" t="s">
        <v>36</v>
      </c>
      <c r="D73" s="48" t="s">
        <v>382</v>
      </c>
      <c r="E73" s="46" t="s">
        <v>383</v>
      </c>
      <c r="F73" s="118">
        <v>8</v>
      </c>
      <c r="G73" s="118">
        <v>10</v>
      </c>
      <c r="H73" s="118">
        <v>10</v>
      </c>
      <c r="I73" s="118">
        <v>9</v>
      </c>
      <c r="J73" s="118">
        <v>9</v>
      </c>
      <c r="K73" s="118">
        <v>6</v>
      </c>
      <c r="L73" s="118">
        <v>6</v>
      </c>
      <c r="M73" s="118">
        <v>5</v>
      </c>
      <c r="N73" s="118">
        <v>4</v>
      </c>
      <c r="O73" s="118">
        <v>4</v>
      </c>
      <c r="P73" s="51">
        <f t="shared" si="9"/>
        <v>71</v>
      </c>
      <c r="Q73" s="52" t="str">
        <f t="shared" si="10"/>
        <v>(2, 2, 1)</v>
      </c>
      <c r="R73" s="52">
        <f>COUNTIFS(Pirma_Karta[Līga],Pirma_Karta[[#This Row],[Līga]],Pirma_Karta[[GS Kopā ]],"&gt;"&amp;Pirma_Karta[[#This Row],[GS Kopā ]])+1</f>
        <v>34</v>
      </c>
      <c r="S73" s="203" t="s">
        <v>169</v>
      </c>
      <c r="T73" s="118">
        <v>8</v>
      </c>
      <c r="U73" s="118">
        <v>4</v>
      </c>
      <c r="V73" s="118">
        <v>0</v>
      </c>
      <c r="W73" s="118">
        <v>0</v>
      </c>
      <c r="X73" s="118">
        <v>0</v>
      </c>
      <c r="Y73" s="118">
        <v>10</v>
      </c>
      <c r="Z73" s="118">
        <v>10</v>
      </c>
      <c r="AA73" s="118">
        <v>9</v>
      </c>
      <c r="AB73" s="118">
        <v>8</v>
      </c>
      <c r="AC73" s="118">
        <v>5</v>
      </c>
      <c r="AD73" s="55">
        <f t="shared" si="11"/>
        <v>54</v>
      </c>
      <c r="AE73" s="56" t="str">
        <f t="shared" si="12"/>
        <v>(2, 1, 2)</v>
      </c>
      <c r="AF73" s="56">
        <f>COUNTIFS(Pirma_Karta[Līga],Pirma_Karta[[#This Row],[Līga]],Pirma_Karta[VS Kopā],"&gt;"&amp;Pirma_Karta[[#This Row],[VS Kopā]])+1</f>
        <v>75</v>
      </c>
      <c r="AG73" s="18">
        <f t="shared" si="13"/>
        <v>125</v>
      </c>
      <c r="AH73" s="15">
        <f>RANK(Pirma_Karta[[#This Row],[Punkti
 (GS + VS)]],Pirma_Karta[Punkti
 (GS + VS)],0)</f>
        <v>70</v>
      </c>
      <c r="AI73" s="15">
        <f>COUNTIFS(Pirma_Karta[Līga],Pirma_Karta[[#This Row],[Līga]],Pirma_Karta[Punkti
 (GS + VS)],"&gt;"&amp;Pirma_Karta[Punkti
 (GS + VS)])+1</f>
        <v>48</v>
      </c>
    </row>
    <row r="74" spans="1:35" ht="15.75" x14ac:dyDescent="0.25">
      <c r="A74" s="9">
        <v>70</v>
      </c>
      <c r="B74" s="26">
        <v>129</v>
      </c>
      <c r="C74" s="34" t="s">
        <v>36</v>
      </c>
      <c r="D74" s="49" t="s">
        <v>213</v>
      </c>
      <c r="E74" s="46" t="s">
        <v>214</v>
      </c>
      <c r="F74" s="118">
        <v>6</v>
      </c>
      <c r="G74" s="118">
        <v>6</v>
      </c>
      <c r="H74" s="118">
        <v>10</v>
      </c>
      <c r="I74" s="118">
        <v>8</v>
      </c>
      <c r="J74" s="118">
        <v>8</v>
      </c>
      <c r="K74" s="118">
        <v>7</v>
      </c>
      <c r="L74" s="118">
        <v>7</v>
      </c>
      <c r="M74" s="118">
        <v>1</v>
      </c>
      <c r="N74" s="118">
        <v>8</v>
      </c>
      <c r="O74" s="118">
        <v>0</v>
      </c>
      <c r="P74" s="51">
        <f t="shared" si="9"/>
        <v>61</v>
      </c>
      <c r="Q74" s="52" t="str">
        <f t="shared" si="10"/>
        <v>(1, 0, 3)</v>
      </c>
      <c r="R74" s="52">
        <f>COUNTIFS(Pirma_Karta[Līga],Pirma_Karta[[#This Row],[Līga]],Pirma_Karta[[GS Kopā ]],"&gt;"&amp;Pirma_Karta[[#This Row],[GS Kopā ]])+1</f>
        <v>56</v>
      </c>
      <c r="S74" s="46" t="s">
        <v>215</v>
      </c>
      <c r="T74" s="118">
        <v>9</v>
      </c>
      <c r="U74" s="118">
        <v>7</v>
      </c>
      <c r="V74" s="118">
        <v>6</v>
      </c>
      <c r="W74" s="118">
        <v>5</v>
      </c>
      <c r="X74" s="118">
        <v>0</v>
      </c>
      <c r="Y74" s="118">
        <v>9</v>
      </c>
      <c r="Z74" s="118">
        <v>8</v>
      </c>
      <c r="AA74" s="118">
        <v>8</v>
      </c>
      <c r="AB74" s="118">
        <v>5</v>
      </c>
      <c r="AC74" s="118">
        <v>5</v>
      </c>
      <c r="AD74" s="55">
        <f t="shared" si="11"/>
        <v>62</v>
      </c>
      <c r="AE74" s="56" t="str">
        <f t="shared" si="12"/>
        <v>(0, 2, 2)</v>
      </c>
      <c r="AF74" s="56">
        <f>COUNTIFS(Pirma_Karta[Līga],Pirma_Karta[[#This Row],[Līga]],Pirma_Karta[VS Kopā],"&gt;"&amp;Pirma_Karta[[#This Row],[VS Kopā]])+1</f>
        <v>60</v>
      </c>
      <c r="AG74" s="18">
        <f t="shared" si="13"/>
        <v>123</v>
      </c>
      <c r="AH74" s="15">
        <f>RANK(Pirma_Karta[[#This Row],[Punkti
 (GS + VS)]],Pirma_Karta[Punkti
 (GS + VS)],0)</f>
        <v>71</v>
      </c>
      <c r="AI74" s="15">
        <f>COUNTIFS(Pirma_Karta[Līga],Pirma_Karta[[#This Row],[Līga]],Pirma_Karta[Punkti
 (GS + VS)],"&gt;"&amp;Pirma_Karta[Punkti
 (GS + VS)])+1</f>
        <v>49</v>
      </c>
    </row>
    <row r="75" spans="1:35" ht="15.75" x14ac:dyDescent="0.25">
      <c r="A75" s="9">
        <v>71</v>
      </c>
      <c r="B75" s="26">
        <v>26</v>
      </c>
      <c r="C75" s="34" t="s">
        <v>36</v>
      </c>
      <c r="D75" s="49" t="s">
        <v>243</v>
      </c>
      <c r="E75" s="46" t="s">
        <v>244</v>
      </c>
      <c r="F75" s="118">
        <v>7</v>
      </c>
      <c r="G75" s="118">
        <v>6</v>
      </c>
      <c r="H75" s="118">
        <v>10</v>
      </c>
      <c r="I75" s="118">
        <v>10</v>
      </c>
      <c r="J75" s="118">
        <v>8</v>
      </c>
      <c r="K75" s="118">
        <v>7</v>
      </c>
      <c r="L75" s="118">
        <v>4</v>
      </c>
      <c r="M75" s="118">
        <v>1</v>
      </c>
      <c r="N75" s="118">
        <v>5</v>
      </c>
      <c r="O75" s="118">
        <v>2</v>
      </c>
      <c r="P75" s="51">
        <f t="shared" si="9"/>
        <v>60</v>
      </c>
      <c r="Q75" s="52" t="str">
        <f t="shared" si="10"/>
        <v>(2, 0, 1)</v>
      </c>
      <c r="R75" s="52">
        <f>COUNTIFS(Pirma_Karta[Līga],Pirma_Karta[[#This Row],[Līga]],Pirma_Karta[[GS Kopā ]],"&gt;"&amp;Pirma_Karta[[#This Row],[GS Kopā ]])+1</f>
        <v>60</v>
      </c>
      <c r="S75" s="46" t="s">
        <v>177</v>
      </c>
      <c r="T75" s="118">
        <v>7</v>
      </c>
      <c r="U75" s="118">
        <v>7</v>
      </c>
      <c r="V75" s="118">
        <v>6</v>
      </c>
      <c r="W75" s="118">
        <v>5</v>
      </c>
      <c r="X75" s="118">
        <v>4</v>
      </c>
      <c r="Y75" s="118">
        <v>9</v>
      </c>
      <c r="Z75" s="118">
        <v>8</v>
      </c>
      <c r="AA75" s="118">
        <v>7</v>
      </c>
      <c r="AB75" s="118">
        <v>6</v>
      </c>
      <c r="AC75" s="118">
        <v>4</v>
      </c>
      <c r="AD75" s="55">
        <f t="shared" si="11"/>
        <v>63</v>
      </c>
      <c r="AE75" s="56" t="str">
        <f t="shared" si="12"/>
        <v>(0, 1, 1)</v>
      </c>
      <c r="AF75" s="56">
        <f>COUNTIFS(Pirma_Karta[Līga],Pirma_Karta[[#This Row],[Līga]],Pirma_Karta[VS Kopā],"&gt;"&amp;Pirma_Karta[[#This Row],[VS Kopā]])+1</f>
        <v>58</v>
      </c>
      <c r="AG75" s="18">
        <f t="shared" si="13"/>
        <v>123</v>
      </c>
      <c r="AH75" s="15">
        <f>RANK(Pirma_Karta[[#This Row],[Punkti
 (GS + VS)]],Pirma_Karta[Punkti
 (GS + VS)],0)</f>
        <v>71</v>
      </c>
      <c r="AI75" s="15">
        <f>COUNTIFS(Pirma_Karta[Līga],Pirma_Karta[[#This Row],[Līga]],Pirma_Karta[Punkti
 (GS + VS)],"&gt;"&amp;Pirma_Karta[Punkti
 (GS + VS)])+1</f>
        <v>49</v>
      </c>
    </row>
    <row r="76" spans="1:35" ht="15.75" x14ac:dyDescent="0.25">
      <c r="A76" s="9">
        <v>72</v>
      </c>
      <c r="B76" s="26">
        <v>10</v>
      </c>
      <c r="C76" s="34" t="s">
        <v>36</v>
      </c>
      <c r="D76" s="50" t="s">
        <v>293</v>
      </c>
      <c r="E76" s="46" t="s">
        <v>284</v>
      </c>
      <c r="F76" s="118">
        <v>6</v>
      </c>
      <c r="G76" s="118">
        <v>7</v>
      </c>
      <c r="H76" s="118">
        <v>3</v>
      </c>
      <c r="I76" s="118">
        <v>2</v>
      </c>
      <c r="J76" s="118">
        <v>4</v>
      </c>
      <c r="K76" s="118">
        <v>9</v>
      </c>
      <c r="L76" s="118">
        <v>8</v>
      </c>
      <c r="M76" s="118">
        <v>7</v>
      </c>
      <c r="N76" s="118">
        <v>5</v>
      </c>
      <c r="O76" s="118">
        <v>0</v>
      </c>
      <c r="P76" s="51">
        <f t="shared" si="9"/>
        <v>51</v>
      </c>
      <c r="Q76" s="52" t="str">
        <f t="shared" si="10"/>
        <v>(0, 1, 1)</v>
      </c>
      <c r="R76" s="52">
        <f>COUNTIFS(Pirma_Karta[Līga],Pirma_Karta[[#This Row],[Līga]],Pirma_Karta[[GS Kopā ]],"&gt;"&amp;Pirma_Karta[[#This Row],[GS Kopā ]])+1</f>
        <v>73</v>
      </c>
      <c r="S76" s="46" t="s">
        <v>244</v>
      </c>
      <c r="T76" s="118">
        <v>10</v>
      </c>
      <c r="U76" s="118">
        <v>8</v>
      </c>
      <c r="V76" s="118">
        <v>5</v>
      </c>
      <c r="W76" s="118">
        <v>4</v>
      </c>
      <c r="X76" s="118">
        <v>3</v>
      </c>
      <c r="Y76" s="118">
        <v>10</v>
      </c>
      <c r="Z76" s="118">
        <v>9</v>
      </c>
      <c r="AA76" s="118">
        <v>9</v>
      </c>
      <c r="AB76" s="118">
        <v>8</v>
      </c>
      <c r="AC76" s="118">
        <v>6</v>
      </c>
      <c r="AD76" s="55">
        <f t="shared" si="11"/>
        <v>72</v>
      </c>
      <c r="AE76" s="56" t="str">
        <f t="shared" si="12"/>
        <v>(2, 2, 2)</v>
      </c>
      <c r="AF76" s="56">
        <f>COUNTIFS(Pirma_Karta[Līga],Pirma_Karta[[#This Row],[Līga]],Pirma_Karta[VS Kopā],"&gt;"&amp;Pirma_Karta[[#This Row],[VS Kopā]])+1</f>
        <v>38</v>
      </c>
      <c r="AG76" s="18">
        <f t="shared" si="13"/>
        <v>123</v>
      </c>
      <c r="AH76" s="15">
        <f>RANK(Pirma_Karta[[#This Row],[Punkti
 (GS + VS)]],Pirma_Karta[Punkti
 (GS + VS)],0)</f>
        <v>71</v>
      </c>
      <c r="AI76" s="15">
        <f>COUNTIFS(Pirma_Karta[Līga],Pirma_Karta[[#This Row],[Līga]],Pirma_Karta[Punkti
 (GS + VS)],"&gt;"&amp;Pirma_Karta[Punkti
 (GS + VS)])+1</f>
        <v>49</v>
      </c>
    </row>
    <row r="77" spans="1:35" ht="15.75" x14ac:dyDescent="0.25">
      <c r="A77" s="9">
        <v>73</v>
      </c>
      <c r="B77" s="26">
        <v>23</v>
      </c>
      <c r="C77" s="34" t="s">
        <v>36</v>
      </c>
      <c r="D77" s="49" t="s">
        <v>208</v>
      </c>
      <c r="E77" s="46" t="s">
        <v>209</v>
      </c>
      <c r="F77" s="118">
        <v>3</v>
      </c>
      <c r="G77" s="118">
        <v>4</v>
      </c>
      <c r="H77" s="118">
        <v>4</v>
      </c>
      <c r="I77" s="118">
        <v>4</v>
      </c>
      <c r="J77" s="118">
        <v>9</v>
      </c>
      <c r="K77" s="118">
        <v>6</v>
      </c>
      <c r="L77" s="118">
        <v>8</v>
      </c>
      <c r="M77" s="118">
        <v>7</v>
      </c>
      <c r="N77" s="118">
        <v>6</v>
      </c>
      <c r="O77" s="118">
        <v>4</v>
      </c>
      <c r="P77" s="51">
        <f t="shared" si="9"/>
        <v>55</v>
      </c>
      <c r="Q77" s="52" t="str">
        <f t="shared" si="10"/>
        <v>(0, 1, 1)</v>
      </c>
      <c r="R77" s="52">
        <f>COUNTIFS(Pirma_Karta[Līga],Pirma_Karta[[#This Row],[Līga]],Pirma_Karta[[GS Kopā ]],"&gt;"&amp;Pirma_Karta[[#This Row],[GS Kopā ]])+1</f>
        <v>68</v>
      </c>
      <c r="S77" s="46" t="s">
        <v>210</v>
      </c>
      <c r="T77" s="118">
        <v>9</v>
      </c>
      <c r="U77" s="118">
        <v>6</v>
      </c>
      <c r="V77" s="118">
        <v>6</v>
      </c>
      <c r="W77" s="118">
        <v>6</v>
      </c>
      <c r="X77" s="118">
        <v>5</v>
      </c>
      <c r="Y77" s="118">
        <v>10</v>
      </c>
      <c r="Z77" s="118">
        <v>9</v>
      </c>
      <c r="AA77" s="118">
        <v>8</v>
      </c>
      <c r="AB77" s="118">
        <v>5</v>
      </c>
      <c r="AC77" s="118">
        <v>3</v>
      </c>
      <c r="AD77" s="55">
        <f t="shared" si="11"/>
        <v>67</v>
      </c>
      <c r="AE77" s="56" t="str">
        <f t="shared" si="12"/>
        <v>(1, 2, 1)</v>
      </c>
      <c r="AF77" s="56">
        <f>COUNTIFS(Pirma_Karta[Līga],Pirma_Karta[[#This Row],[Līga]],Pirma_Karta[VS Kopā],"&gt;"&amp;Pirma_Karta[[#This Row],[VS Kopā]])+1</f>
        <v>50</v>
      </c>
      <c r="AG77" s="18">
        <f t="shared" si="13"/>
        <v>122</v>
      </c>
      <c r="AH77" s="15">
        <f>RANK(Pirma_Karta[[#This Row],[Punkti
 (GS + VS)]],Pirma_Karta[Punkti
 (GS + VS)],0)</f>
        <v>74</v>
      </c>
      <c r="AI77" s="15">
        <f>COUNTIFS(Pirma_Karta[Līga],Pirma_Karta[[#This Row],[Līga]],Pirma_Karta[Punkti
 (GS + VS)],"&gt;"&amp;Pirma_Karta[Punkti
 (GS + VS)])+1</f>
        <v>52</v>
      </c>
    </row>
    <row r="78" spans="1:35" ht="15.75" x14ac:dyDescent="0.25">
      <c r="A78" s="9">
        <v>74</v>
      </c>
      <c r="B78" s="26">
        <v>98</v>
      </c>
      <c r="C78" s="34" t="s">
        <v>36</v>
      </c>
      <c r="D78" s="49" t="s">
        <v>334</v>
      </c>
      <c r="E78" s="46" t="s">
        <v>335</v>
      </c>
      <c r="F78" s="118">
        <v>8</v>
      </c>
      <c r="G78" s="118">
        <v>8</v>
      </c>
      <c r="H78" s="118">
        <v>7</v>
      </c>
      <c r="I78" s="118">
        <v>4</v>
      </c>
      <c r="J78" s="118">
        <v>6</v>
      </c>
      <c r="K78" s="118">
        <v>3</v>
      </c>
      <c r="L78" s="118">
        <v>2</v>
      </c>
      <c r="M78" s="118">
        <v>3</v>
      </c>
      <c r="N78" s="118">
        <v>0</v>
      </c>
      <c r="O78" s="118">
        <v>0</v>
      </c>
      <c r="P78" s="51">
        <f t="shared" si="9"/>
        <v>41</v>
      </c>
      <c r="Q78" s="52" t="str">
        <f t="shared" si="10"/>
        <v>(0, 0, 2)</v>
      </c>
      <c r="R78" s="52">
        <f>COUNTIFS(Pirma_Karta[Līga],Pirma_Karta[[#This Row],[Līga]],Pirma_Karta[[GS Kopā ]],"&gt;"&amp;Pirma_Karta[[#This Row],[GS Kopā ]])+1</f>
        <v>97</v>
      </c>
      <c r="S78" s="46" t="s">
        <v>175</v>
      </c>
      <c r="T78" s="118">
        <v>8</v>
      </c>
      <c r="U78" s="118">
        <v>8</v>
      </c>
      <c r="V78" s="118">
        <v>8</v>
      </c>
      <c r="W78" s="118">
        <v>6</v>
      </c>
      <c r="X78" s="118">
        <v>5</v>
      </c>
      <c r="Y78" s="118">
        <v>10</v>
      </c>
      <c r="Z78" s="118">
        <v>10</v>
      </c>
      <c r="AA78" s="118">
        <v>9</v>
      </c>
      <c r="AB78" s="118">
        <v>9</v>
      </c>
      <c r="AC78" s="118">
        <v>8</v>
      </c>
      <c r="AD78" s="55">
        <f t="shared" si="11"/>
        <v>81</v>
      </c>
      <c r="AE78" s="56" t="str">
        <f t="shared" si="12"/>
        <v>(2, 2, 4)</v>
      </c>
      <c r="AF78" s="56">
        <f>COUNTIFS(Pirma_Karta[Līga],Pirma_Karta[[#This Row],[Līga]],Pirma_Karta[VS Kopā],"&gt;"&amp;Pirma_Karta[[#This Row],[VS Kopā]])+1</f>
        <v>19</v>
      </c>
      <c r="AG78" s="18">
        <f t="shared" si="13"/>
        <v>122</v>
      </c>
      <c r="AH78" s="15">
        <f>RANK(Pirma_Karta[[#This Row],[Punkti
 (GS + VS)]],Pirma_Karta[Punkti
 (GS + VS)],0)</f>
        <v>74</v>
      </c>
      <c r="AI78" s="15">
        <f>COUNTIFS(Pirma_Karta[Līga],Pirma_Karta[[#This Row],[Līga]],Pirma_Karta[Punkti
 (GS + VS)],"&gt;"&amp;Pirma_Karta[Punkti
 (GS + VS)])+1</f>
        <v>52</v>
      </c>
    </row>
    <row r="79" spans="1:35" ht="15.75" x14ac:dyDescent="0.25">
      <c r="A79" s="9">
        <v>75</v>
      </c>
      <c r="B79" s="26">
        <v>28</v>
      </c>
      <c r="C79" s="34" t="s">
        <v>36</v>
      </c>
      <c r="D79" s="49" t="s">
        <v>88</v>
      </c>
      <c r="E79" s="46" t="s">
        <v>89</v>
      </c>
      <c r="F79" s="118">
        <v>4</v>
      </c>
      <c r="G79" s="118">
        <v>5</v>
      </c>
      <c r="H79" s="118">
        <v>8</v>
      </c>
      <c r="I79" s="118">
        <v>8</v>
      </c>
      <c r="J79" s="118">
        <v>10</v>
      </c>
      <c r="K79" s="118">
        <v>9</v>
      </c>
      <c r="L79" s="118">
        <v>10</v>
      </c>
      <c r="M79" s="118">
        <v>10</v>
      </c>
      <c r="N79" s="118">
        <v>10</v>
      </c>
      <c r="O79" s="118">
        <v>7</v>
      </c>
      <c r="P79" s="51">
        <f t="shared" si="9"/>
        <v>81</v>
      </c>
      <c r="Q79" s="52" t="str">
        <f t="shared" si="10"/>
        <v>(4, 1, 2)</v>
      </c>
      <c r="R79" s="52">
        <f>COUNTIFS(Pirma_Karta[Līga],Pirma_Karta[[#This Row],[Līga]],Pirma_Karta[[GS Kopā ]],"&gt;"&amp;Pirma_Karta[[#This Row],[GS Kopā ]])+1</f>
        <v>6</v>
      </c>
      <c r="S79" s="46" t="s">
        <v>68</v>
      </c>
      <c r="T79" s="118">
        <v>9</v>
      </c>
      <c r="U79" s="118">
        <v>8</v>
      </c>
      <c r="V79" s="118">
        <v>8</v>
      </c>
      <c r="W79" s="118">
        <v>6</v>
      </c>
      <c r="X79" s="118">
        <v>5</v>
      </c>
      <c r="Y79" s="118">
        <v>1</v>
      </c>
      <c r="Z79" s="118">
        <v>1</v>
      </c>
      <c r="AA79" s="118">
        <v>0</v>
      </c>
      <c r="AB79" s="118">
        <v>0</v>
      </c>
      <c r="AC79" s="118">
        <v>0</v>
      </c>
      <c r="AD79" s="55">
        <f t="shared" si="11"/>
        <v>38</v>
      </c>
      <c r="AE79" s="56" t="str">
        <f t="shared" si="12"/>
        <v>(0, 1, 2)</v>
      </c>
      <c r="AF79" s="56">
        <f>COUNTIFS(Pirma_Karta[Līga],Pirma_Karta[[#This Row],[Līga]],Pirma_Karta[VS Kopā],"&gt;"&amp;Pirma_Karta[[#This Row],[VS Kopā]])+1</f>
        <v>98</v>
      </c>
      <c r="AG79" s="18">
        <f t="shared" si="13"/>
        <v>119</v>
      </c>
      <c r="AH79" s="15">
        <f>RANK(Pirma_Karta[[#This Row],[Punkti
 (GS + VS)]],Pirma_Karta[Punkti
 (GS + VS)],0)</f>
        <v>76</v>
      </c>
      <c r="AI79" s="15">
        <f>COUNTIFS(Pirma_Karta[Līga],Pirma_Karta[[#This Row],[Līga]],Pirma_Karta[Punkti
 (GS + VS)],"&gt;"&amp;Pirma_Karta[Punkti
 (GS + VS)])+1</f>
        <v>54</v>
      </c>
    </row>
    <row r="80" spans="1:35" ht="15.75" x14ac:dyDescent="0.25">
      <c r="A80" s="9">
        <v>76</v>
      </c>
      <c r="B80" s="26">
        <v>48</v>
      </c>
      <c r="C80" s="34" t="s">
        <v>36</v>
      </c>
      <c r="D80" s="49" t="s">
        <v>281</v>
      </c>
      <c r="E80" s="46" t="s">
        <v>282</v>
      </c>
      <c r="F80" s="118">
        <v>9</v>
      </c>
      <c r="G80" s="118">
        <v>10</v>
      </c>
      <c r="H80" s="118">
        <v>9</v>
      </c>
      <c r="I80" s="118">
        <v>8</v>
      </c>
      <c r="J80" s="118">
        <v>2</v>
      </c>
      <c r="K80" s="118">
        <v>4</v>
      </c>
      <c r="L80" s="118">
        <v>5</v>
      </c>
      <c r="M80" s="118">
        <v>0</v>
      </c>
      <c r="N80" s="118">
        <v>0</v>
      </c>
      <c r="O80" s="118">
        <v>0</v>
      </c>
      <c r="P80" s="51">
        <f t="shared" si="9"/>
        <v>47</v>
      </c>
      <c r="Q80" s="52" t="str">
        <f t="shared" si="10"/>
        <v>(1, 2, 1)</v>
      </c>
      <c r="R80" s="52">
        <f>COUNTIFS(Pirma_Karta[Līga],Pirma_Karta[[#This Row],[Līga]],Pirma_Karta[[GS Kopā ]],"&gt;"&amp;Pirma_Karta[[#This Row],[GS Kopā ]])+1</f>
        <v>80</v>
      </c>
      <c r="S80" s="46" t="s">
        <v>264</v>
      </c>
      <c r="T80" s="118">
        <v>10</v>
      </c>
      <c r="U80" s="118">
        <v>7</v>
      </c>
      <c r="V80" s="118">
        <v>6</v>
      </c>
      <c r="W80" s="118">
        <v>4</v>
      </c>
      <c r="X80" s="118">
        <v>3</v>
      </c>
      <c r="Y80" s="118">
        <v>9</v>
      </c>
      <c r="Z80" s="118">
        <v>9</v>
      </c>
      <c r="AA80" s="118">
        <v>8</v>
      </c>
      <c r="AB80" s="118">
        <v>8</v>
      </c>
      <c r="AC80" s="118">
        <v>8</v>
      </c>
      <c r="AD80" s="55">
        <f t="shared" si="11"/>
        <v>72</v>
      </c>
      <c r="AE80" s="56" t="str">
        <f t="shared" si="12"/>
        <v>(1, 2, 3)</v>
      </c>
      <c r="AF80" s="56">
        <f>COUNTIFS(Pirma_Karta[Līga],Pirma_Karta[[#This Row],[Līga]],Pirma_Karta[VS Kopā],"&gt;"&amp;Pirma_Karta[[#This Row],[VS Kopā]])+1</f>
        <v>38</v>
      </c>
      <c r="AG80" s="18">
        <f t="shared" si="13"/>
        <v>119</v>
      </c>
      <c r="AH80" s="15">
        <f>RANK(Pirma_Karta[[#This Row],[Punkti
 (GS + VS)]],Pirma_Karta[Punkti
 (GS + VS)],0)</f>
        <v>76</v>
      </c>
      <c r="AI80" s="15">
        <f>COUNTIFS(Pirma_Karta[Līga],Pirma_Karta[[#This Row],[Līga]],Pirma_Karta[Punkti
 (GS + VS)],"&gt;"&amp;Pirma_Karta[Punkti
 (GS + VS)])+1</f>
        <v>54</v>
      </c>
    </row>
    <row r="81" spans="1:35" ht="15.75" x14ac:dyDescent="0.25">
      <c r="A81" s="9">
        <v>77</v>
      </c>
      <c r="B81" s="26">
        <v>39</v>
      </c>
      <c r="C81" s="34" t="s">
        <v>36</v>
      </c>
      <c r="D81" s="49" t="s">
        <v>155</v>
      </c>
      <c r="E81" s="46" t="s">
        <v>156</v>
      </c>
      <c r="F81" s="118">
        <v>10</v>
      </c>
      <c r="G81" s="118">
        <v>10</v>
      </c>
      <c r="H81" s="118">
        <v>8</v>
      </c>
      <c r="I81" s="118">
        <v>8</v>
      </c>
      <c r="J81" s="118">
        <v>8</v>
      </c>
      <c r="K81" s="118">
        <v>8</v>
      </c>
      <c r="L81" s="118">
        <v>6</v>
      </c>
      <c r="M81" s="118">
        <v>5</v>
      </c>
      <c r="N81" s="118">
        <v>5</v>
      </c>
      <c r="O81" s="118">
        <v>8</v>
      </c>
      <c r="P81" s="51">
        <f t="shared" si="9"/>
        <v>76</v>
      </c>
      <c r="Q81" s="52" t="str">
        <f t="shared" si="10"/>
        <v>(2, 0, 5)</v>
      </c>
      <c r="R81" s="52">
        <f>COUNTIFS(Pirma_Karta[Līga],Pirma_Karta[[#This Row],[Līga]],Pirma_Karta[[GS Kopā ]],"&gt;"&amp;Pirma_Karta[[#This Row],[GS Kopā ]])+1</f>
        <v>18</v>
      </c>
      <c r="S81" s="46" t="s">
        <v>157</v>
      </c>
      <c r="T81" s="118">
        <v>9</v>
      </c>
      <c r="U81" s="118">
        <v>8</v>
      </c>
      <c r="V81" s="118">
        <v>6</v>
      </c>
      <c r="W81" s="118">
        <v>5</v>
      </c>
      <c r="X81" s="118">
        <v>3</v>
      </c>
      <c r="Y81" s="118">
        <v>10</v>
      </c>
      <c r="Z81" s="118">
        <v>0</v>
      </c>
      <c r="AA81" s="118">
        <v>0</v>
      </c>
      <c r="AB81" s="118">
        <v>0</v>
      </c>
      <c r="AC81" s="118">
        <v>0</v>
      </c>
      <c r="AD81" s="55">
        <f t="shared" si="11"/>
        <v>41</v>
      </c>
      <c r="AE81" s="56" t="str">
        <f t="shared" si="12"/>
        <v>(1, 1, 1)</v>
      </c>
      <c r="AF81" s="56">
        <f>COUNTIFS(Pirma_Karta[Līga],Pirma_Karta[[#This Row],[Līga]],Pirma_Karta[VS Kopā],"&gt;"&amp;Pirma_Karta[[#This Row],[VS Kopā]])+1</f>
        <v>93</v>
      </c>
      <c r="AG81" s="18">
        <f t="shared" si="13"/>
        <v>117</v>
      </c>
      <c r="AH81" s="15">
        <f>RANK(Pirma_Karta[[#This Row],[Punkti
 (GS + VS)]],Pirma_Karta[Punkti
 (GS + VS)],0)</f>
        <v>78</v>
      </c>
      <c r="AI81" s="15">
        <f>COUNTIFS(Pirma_Karta[Līga],Pirma_Karta[[#This Row],[Līga]],Pirma_Karta[Punkti
 (GS + VS)],"&gt;"&amp;Pirma_Karta[Punkti
 (GS + VS)])+1</f>
        <v>56</v>
      </c>
    </row>
    <row r="82" spans="1:35" ht="15.75" x14ac:dyDescent="0.25">
      <c r="A82" s="9">
        <v>78</v>
      </c>
      <c r="B82" s="26">
        <v>6</v>
      </c>
      <c r="C82" s="34" t="s">
        <v>36</v>
      </c>
      <c r="D82" s="48" t="s">
        <v>331</v>
      </c>
      <c r="E82" s="46" t="s">
        <v>299</v>
      </c>
      <c r="F82" s="118">
        <v>10</v>
      </c>
      <c r="G82" s="118">
        <v>8</v>
      </c>
      <c r="H82" s="118">
        <v>7</v>
      </c>
      <c r="I82" s="118">
        <v>6</v>
      </c>
      <c r="J82" s="118">
        <v>2</v>
      </c>
      <c r="K82" s="118">
        <v>3</v>
      </c>
      <c r="L82" s="118">
        <v>6</v>
      </c>
      <c r="M82" s="118">
        <v>0</v>
      </c>
      <c r="N82" s="118">
        <v>0</v>
      </c>
      <c r="O82" s="118">
        <v>0</v>
      </c>
      <c r="P82" s="51">
        <f t="shared" si="9"/>
        <v>42</v>
      </c>
      <c r="Q82" s="52" t="str">
        <f t="shared" si="10"/>
        <v>(1, 0, 1)</v>
      </c>
      <c r="R82" s="52">
        <f>COUNTIFS(Pirma_Karta[Līga],Pirma_Karta[[#This Row],[Līga]],Pirma_Karta[[GS Kopā ]],"&gt;"&amp;Pirma_Karta[[#This Row],[GS Kopā ]])+1</f>
        <v>91</v>
      </c>
      <c r="S82" s="46" t="s">
        <v>160</v>
      </c>
      <c r="T82" s="118">
        <v>10</v>
      </c>
      <c r="U82" s="118">
        <v>9</v>
      </c>
      <c r="V82" s="118">
        <v>7</v>
      </c>
      <c r="W82" s="118">
        <v>5</v>
      </c>
      <c r="X82" s="118">
        <v>0</v>
      </c>
      <c r="Y82" s="118">
        <v>10</v>
      </c>
      <c r="Z82" s="118">
        <v>9</v>
      </c>
      <c r="AA82" s="118">
        <v>9</v>
      </c>
      <c r="AB82" s="118">
        <v>8</v>
      </c>
      <c r="AC82" s="118">
        <v>8</v>
      </c>
      <c r="AD82" s="55">
        <f t="shared" si="11"/>
        <v>75</v>
      </c>
      <c r="AE82" s="56" t="str">
        <f t="shared" si="12"/>
        <v>(2, 3, 2)</v>
      </c>
      <c r="AF82" s="56">
        <f>COUNTIFS(Pirma_Karta[Līga],Pirma_Karta[[#This Row],[Līga]],Pirma_Karta[VS Kopā],"&gt;"&amp;Pirma_Karta[[#This Row],[VS Kopā]])+1</f>
        <v>32</v>
      </c>
      <c r="AG82" s="18">
        <f t="shared" si="13"/>
        <v>117</v>
      </c>
      <c r="AH82" s="15">
        <f>RANK(Pirma_Karta[[#This Row],[Punkti
 (GS + VS)]],Pirma_Karta[Punkti
 (GS + VS)],0)</f>
        <v>78</v>
      </c>
      <c r="AI82" s="15">
        <f>COUNTIFS(Pirma_Karta[Līga],Pirma_Karta[[#This Row],[Līga]],Pirma_Karta[Punkti
 (GS + VS)],"&gt;"&amp;Pirma_Karta[Punkti
 (GS + VS)])+1</f>
        <v>56</v>
      </c>
    </row>
    <row r="83" spans="1:35" ht="15.75" x14ac:dyDescent="0.25">
      <c r="A83" s="9">
        <v>79</v>
      </c>
      <c r="B83" s="26">
        <v>17</v>
      </c>
      <c r="C83" s="34" t="s">
        <v>57</v>
      </c>
      <c r="D83" s="49" t="s">
        <v>326</v>
      </c>
      <c r="E83" s="46" t="s">
        <v>273</v>
      </c>
      <c r="F83" s="118">
        <v>9</v>
      </c>
      <c r="G83" s="118">
        <v>9</v>
      </c>
      <c r="H83" s="118">
        <v>9</v>
      </c>
      <c r="I83" s="118">
        <v>8</v>
      </c>
      <c r="J83" s="118">
        <v>9</v>
      </c>
      <c r="K83" s="118">
        <v>7</v>
      </c>
      <c r="L83" s="118">
        <v>6</v>
      </c>
      <c r="M83" s="118">
        <v>5</v>
      </c>
      <c r="N83" s="118">
        <v>7</v>
      </c>
      <c r="O83" s="118">
        <v>7</v>
      </c>
      <c r="P83" s="51">
        <f t="shared" si="9"/>
        <v>76</v>
      </c>
      <c r="Q83" s="52" t="str">
        <f t="shared" si="10"/>
        <v>(0, 4, 1)</v>
      </c>
      <c r="R83" s="52">
        <f>COUNTIFS(Pirma_Karta[Līga],Pirma_Karta[[#This Row],[Līga]],Pirma_Karta[[GS Kopā ]],"&gt;"&amp;Pirma_Karta[[#This Row],[GS Kopā ]])+1</f>
        <v>21</v>
      </c>
      <c r="S83" s="46" t="s">
        <v>62</v>
      </c>
      <c r="T83" s="118">
        <v>10</v>
      </c>
      <c r="U83" s="118">
        <v>9</v>
      </c>
      <c r="V83" s="118">
        <v>7</v>
      </c>
      <c r="W83" s="118">
        <v>7</v>
      </c>
      <c r="X83" s="118">
        <v>7</v>
      </c>
      <c r="Y83" s="118">
        <v>0</v>
      </c>
      <c r="Z83" s="118">
        <v>0</v>
      </c>
      <c r="AA83" s="118">
        <v>0</v>
      </c>
      <c r="AB83" s="118">
        <v>0</v>
      </c>
      <c r="AC83" s="118">
        <v>0</v>
      </c>
      <c r="AD83" s="55">
        <f t="shared" si="11"/>
        <v>40</v>
      </c>
      <c r="AE83" s="56" t="str">
        <f t="shared" si="12"/>
        <v>(1, 1, 0)</v>
      </c>
      <c r="AF83" s="56">
        <f>COUNTIFS(Pirma_Karta[Līga],Pirma_Karta[[#This Row],[Līga]],Pirma_Karta[VS Kopā],"&gt;"&amp;Pirma_Karta[[#This Row],[VS Kopā]])+1</f>
        <v>24</v>
      </c>
      <c r="AG83" s="18">
        <f t="shared" si="13"/>
        <v>116</v>
      </c>
      <c r="AH83" s="15">
        <f>RANK(Pirma_Karta[[#This Row],[Punkti
 (GS + VS)]],Pirma_Karta[Punkti
 (GS + VS)],0)</f>
        <v>80</v>
      </c>
      <c r="AI83" s="15">
        <f>COUNTIFS(Pirma_Karta[Līga],Pirma_Karta[[#This Row],[Līga]],Pirma_Karta[Punkti
 (GS + VS)],"&gt;"&amp;Pirma_Karta[Punkti
 (GS + VS)])+1</f>
        <v>23</v>
      </c>
    </row>
    <row r="84" spans="1:35" ht="15.75" x14ac:dyDescent="0.25">
      <c r="A84" s="9">
        <v>80</v>
      </c>
      <c r="B84" s="26">
        <v>99</v>
      </c>
      <c r="C84" s="34" t="s">
        <v>36</v>
      </c>
      <c r="D84" s="49" t="s">
        <v>336</v>
      </c>
      <c r="E84" s="46" t="s">
        <v>74</v>
      </c>
      <c r="F84" s="118">
        <v>9</v>
      </c>
      <c r="G84" s="118">
        <v>3</v>
      </c>
      <c r="H84" s="118">
        <v>3</v>
      </c>
      <c r="I84" s="118">
        <v>6</v>
      </c>
      <c r="J84" s="118">
        <v>3</v>
      </c>
      <c r="K84" s="118">
        <v>6</v>
      </c>
      <c r="L84" s="118">
        <v>3</v>
      </c>
      <c r="M84" s="118">
        <v>0</v>
      </c>
      <c r="N84" s="118">
        <v>1</v>
      </c>
      <c r="O84" s="118">
        <v>3</v>
      </c>
      <c r="P84" s="51">
        <f t="shared" si="9"/>
        <v>37</v>
      </c>
      <c r="Q84" s="52" t="str">
        <f t="shared" si="10"/>
        <v>(0, 1, 0)</v>
      </c>
      <c r="R84" s="52">
        <f>COUNTIFS(Pirma_Karta[Līga],Pirma_Karta[[#This Row],[Līga]],Pirma_Karta[[GS Kopā ]],"&gt;"&amp;Pirma_Karta[[#This Row],[GS Kopā ]])+1</f>
        <v>101</v>
      </c>
      <c r="S84" s="46" t="s">
        <v>288</v>
      </c>
      <c r="T84" s="118">
        <v>9</v>
      </c>
      <c r="U84" s="118">
        <v>8</v>
      </c>
      <c r="V84" s="118">
        <v>8</v>
      </c>
      <c r="W84" s="118">
        <v>6</v>
      </c>
      <c r="X84" s="118">
        <v>5</v>
      </c>
      <c r="Y84" s="118">
        <v>10</v>
      </c>
      <c r="Z84" s="118">
        <v>9</v>
      </c>
      <c r="AA84" s="118">
        <v>8</v>
      </c>
      <c r="AB84" s="118">
        <v>8</v>
      </c>
      <c r="AC84" s="118">
        <v>8</v>
      </c>
      <c r="AD84" s="55">
        <f t="shared" si="11"/>
        <v>79</v>
      </c>
      <c r="AE84" s="56" t="str">
        <f t="shared" si="12"/>
        <v>(1, 2, 5)</v>
      </c>
      <c r="AF84" s="56">
        <f>COUNTIFS(Pirma_Karta[Līga],Pirma_Karta[[#This Row],[Līga]],Pirma_Karta[VS Kopā],"&gt;"&amp;Pirma_Karta[[#This Row],[VS Kopā]])+1</f>
        <v>24</v>
      </c>
      <c r="AG84" s="18">
        <f t="shared" si="13"/>
        <v>116</v>
      </c>
      <c r="AH84" s="15">
        <f>RANK(Pirma_Karta[[#This Row],[Punkti
 (GS + VS)]],Pirma_Karta[Punkti
 (GS + VS)],0)</f>
        <v>80</v>
      </c>
      <c r="AI84" s="15">
        <f>COUNTIFS(Pirma_Karta[Līga],Pirma_Karta[[#This Row],[Līga]],Pirma_Karta[Punkti
 (GS + VS)],"&gt;"&amp;Pirma_Karta[Punkti
 (GS + VS)])+1</f>
        <v>58</v>
      </c>
    </row>
    <row r="85" spans="1:35" ht="15.75" x14ac:dyDescent="0.25">
      <c r="A85" s="9">
        <v>81</v>
      </c>
      <c r="B85" s="26">
        <v>153</v>
      </c>
      <c r="C85" s="34" t="s">
        <v>36</v>
      </c>
      <c r="D85" s="48" t="s">
        <v>92</v>
      </c>
      <c r="E85" s="46" t="s">
        <v>93</v>
      </c>
      <c r="F85" s="118">
        <v>10</v>
      </c>
      <c r="G85" s="118">
        <v>9</v>
      </c>
      <c r="H85" s="118">
        <v>7</v>
      </c>
      <c r="I85" s="118">
        <v>4</v>
      </c>
      <c r="J85" s="118">
        <v>2</v>
      </c>
      <c r="K85" s="118">
        <v>9</v>
      </c>
      <c r="L85" s="118">
        <v>9</v>
      </c>
      <c r="M85" s="118">
        <v>8</v>
      </c>
      <c r="N85" s="118">
        <v>8</v>
      </c>
      <c r="O85" s="118">
        <v>7</v>
      </c>
      <c r="P85" s="51">
        <f t="shared" si="9"/>
        <v>73</v>
      </c>
      <c r="Q85" s="52" t="str">
        <f t="shared" si="10"/>
        <v>(1, 3, 2)</v>
      </c>
      <c r="R85" s="52">
        <f>COUNTIFS(Pirma_Karta[Līga],Pirma_Karta[[#This Row],[Līga]],Pirma_Karta[[GS Kopā ]],"&gt;"&amp;Pirma_Karta[[#This Row],[GS Kopā ]])+1</f>
        <v>29</v>
      </c>
      <c r="S85" s="46" t="s">
        <v>410</v>
      </c>
      <c r="T85" s="118"/>
      <c r="U85" s="118"/>
      <c r="V85" s="118"/>
      <c r="W85" s="118"/>
      <c r="X85" s="118"/>
      <c r="Y85" s="118">
        <v>10</v>
      </c>
      <c r="Z85" s="118">
        <v>9</v>
      </c>
      <c r="AA85" s="118">
        <v>8</v>
      </c>
      <c r="AB85" s="118">
        <v>8</v>
      </c>
      <c r="AC85" s="118">
        <v>7</v>
      </c>
      <c r="AD85" s="55">
        <f t="shared" si="11"/>
        <v>42</v>
      </c>
      <c r="AE85" s="56" t="str">
        <f t="shared" si="12"/>
        <v>(1, 1, 2)</v>
      </c>
      <c r="AF85" s="56">
        <f>COUNTIFS(Pirma_Karta[Līga],Pirma_Karta[[#This Row],[Līga]],Pirma_Karta[VS Kopā],"&gt;"&amp;Pirma_Karta[[#This Row],[VS Kopā]])+1</f>
        <v>91</v>
      </c>
      <c r="AG85" s="18">
        <f t="shared" si="13"/>
        <v>115</v>
      </c>
      <c r="AH85" s="15">
        <f>RANK(Pirma_Karta[[#This Row],[Punkti
 (GS + VS)]],Pirma_Karta[Punkti
 (GS + VS)],0)</f>
        <v>82</v>
      </c>
      <c r="AI85" s="15">
        <f>COUNTIFS(Pirma_Karta[Līga],Pirma_Karta[[#This Row],[Līga]],Pirma_Karta[Punkti
 (GS + VS)],"&gt;"&amp;Pirma_Karta[Punkti
 (GS + VS)])+1</f>
        <v>59</v>
      </c>
    </row>
    <row r="86" spans="1:35" ht="15.75" x14ac:dyDescent="0.25">
      <c r="A86" s="9">
        <v>82</v>
      </c>
      <c r="B86" s="26">
        <v>135</v>
      </c>
      <c r="C86" s="34" t="s">
        <v>36</v>
      </c>
      <c r="D86" s="49" t="s">
        <v>203</v>
      </c>
      <c r="E86" s="46" t="s">
        <v>204</v>
      </c>
      <c r="F86" s="118">
        <v>8</v>
      </c>
      <c r="G86" s="118">
        <v>7</v>
      </c>
      <c r="H86" s="118">
        <v>7</v>
      </c>
      <c r="I86" s="118">
        <v>7</v>
      </c>
      <c r="J86" s="118">
        <v>7</v>
      </c>
      <c r="K86" s="118">
        <v>7</v>
      </c>
      <c r="L86" s="118">
        <v>4</v>
      </c>
      <c r="M86" s="118">
        <v>4</v>
      </c>
      <c r="N86" s="118">
        <v>0</v>
      </c>
      <c r="O86" s="118">
        <v>0</v>
      </c>
      <c r="P86" s="51">
        <f t="shared" si="9"/>
        <v>51</v>
      </c>
      <c r="Q86" s="52" t="str">
        <f t="shared" si="10"/>
        <v>(0, 0, 1)</v>
      </c>
      <c r="R86" s="52">
        <f>COUNTIFS(Pirma_Karta[Līga],Pirma_Karta[[#This Row],[Līga]],Pirma_Karta[[GS Kopā ]],"&gt;"&amp;Pirma_Karta[[#This Row],[GS Kopā ]])+1</f>
        <v>73</v>
      </c>
      <c r="S86" s="46" t="s">
        <v>105</v>
      </c>
      <c r="T86" s="118">
        <v>10</v>
      </c>
      <c r="U86" s="118">
        <v>9</v>
      </c>
      <c r="V86" s="118">
        <v>9</v>
      </c>
      <c r="W86" s="118">
        <v>8</v>
      </c>
      <c r="X86" s="118">
        <v>6</v>
      </c>
      <c r="Y86" s="118">
        <v>8</v>
      </c>
      <c r="Z86" s="118">
        <v>5</v>
      </c>
      <c r="AA86" s="118">
        <v>4</v>
      </c>
      <c r="AB86" s="118">
        <v>3</v>
      </c>
      <c r="AC86" s="118">
        <v>2</v>
      </c>
      <c r="AD86" s="55">
        <f t="shared" si="11"/>
        <v>64</v>
      </c>
      <c r="AE86" s="56" t="str">
        <f t="shared" si="12"/>
        <v>(1, 2, 2)</v>
      </c>
      <c r="AF86" s="56">
        <f>COUNTIFS(Pirma_Karta[Līga],Pirma_Karta[[#This Row],[Līga]],Pirma_Karta[VS Kopā],"&gt;"&amp;Pirma_Karta[[#This Row],[VS Kopā]])+1</f>
        <v>55</v>
      </c>
      <c r="AG86" s="18">
        <f t="shared" si="13"/>
        <v>115</v>
      </c>
      <c r="AH86" s="15">
        <f>RANK(Pirma_Karta[[#This Row],[Punkti
 (GS + VS)]],Pirma_Karta[Punkti
 (GS + VS)],0)</f>
        <v>82</v>
      </c>
      <c r="AI86" s="15">
        <f>COUNTIFS(Pirma_Karta[Līga],Pirma_Karta[[#This Row],[Līga]],Pirma_Karta[Punkti
 (GS + VS)],"&gt;"&amp;Pirma_Karta[Punkti
 (GS + VS)])+1</f>
        <v>59</v>
      </c>
    </row>
    <row r="87" spans="1:35" ht="15.75" x14ac:dyDescent="0.25">
      <c r="A87" s="9">
        <v>83</v>
      </c>
      <c r="B87" s="26">
        <v>68</v>
      </c>
      <c r="C87" s="34" t="s">
        <v>36</v>
      </c>
      <c r="D87" s="49" t="s">
        <v>269</v>
      </c>
      <c r="E87" s="46" t="s">
        <v>270</v>
      </c>
      <c r="F87" s="118">
        <v>0</v>
      </c>
      <c r="G87" s="118">
        <v>3</v>
      </c>
      <c r="H87" s="118">
        <v>8</v>
      </c>
      <c r="I87" s="118">
        <v>10</v>
      </c>
      <c r="J87" s="118">
        <v>10</v>
      </c>
      <c r="K87" s="118">
        <v>9</v>
      </c>
      <c r="L87" s="118">
        <v>7</v>
      </c>
      <c r="M87" s="118">
        <v>6</v>
      </c>
      <c r="N87" s="118">
        <v>3</v>
      </c>
      <c r="O87" s="118">
        <v>6</v>
      </c>
      <c r="P87" s="51">
        <f t="shared" si="9"/>
        <v>62</v>
      </c>
      <c r="Q87" s="52" t="str">
        <f t="shared" si="10"/>
        <v>(2, 1, 1)</v>
      </c>
      <c r="R87" s="52">
        <f>COUNTIFS(Pirma_Karta[Līga],Pirma_Karta[[#This Row],[Līga]],Pirma_Karta[[GS Kopā ]],"&gt;"&amp;Pirma_Karta[[#This Row],[GS Kopā ]])+1</f>
        <v>55</v>
      </c>
      <c r="S87" s="46" t="s">
        <v>141</v>
      </c>
      <c r="T87" s="118">
        <v>8</v>
      </c>
      <c r="U87" s="118">
        <v>6</v>
      </c>
      <c r="V87" s="118">
        <v>5</v>
      </c>
      <c r="W87" s="118">
        <v>2</v>
      </c>
      <c r="X87" s="118">
        <v>0</v>
      </c>
      <c r="Y87" s="118">
        <v>7</v>
      </c>
      <c r="Z87" s="118">
        <v>7</v>
      </c>
      <c r="AA87" s="118">
        <v>7</v>
      </c>
      <c r="AB87" s="118">
        <v>6</v>
      </c>
      <c r="AC87" s="118">
        <v>4</v>
      </c>
      <c r="AD87" s="55">
        <f t="shared" si="11"/>
        <v>52</v>
      </c>
      <c r="AE87" s="56" t="str">
        <f t="shared" si="12"/>
        <v>(0, 0, 1)</v>
      </c>
      <c r="AF87" s="56">
        <f>COUNTIFS(Pirma_Karta[Līga],Pirma_Karta[[#This Row],[Līga]],Pirma_Karta[VS Kopā],"&gt;"&amp;Pirma_Karta[[#This Row],[VS Kopā]])+1</f>
        <v>78</v>
      </c>
      <c r="AG87" s="18">
        <f t="shared" si="13"/>
        <v>114</v>
      </c>
      <c r="AH87" s="15">
        <f>RANK(Pirma_Karta[[#This Row],[Punkti
 (GS + VS)]],Pirma_Karta[Punkti
 (GS + VS)],0)</f>
        <v>84</v>
      </c>
      <c r="AI87" s="15">
        <f>COUNTIFS(Pirma_Karta[Līga],Pirma_Karta[[#This Row],[Līga]],Pirma_Karta[Punkti
 (GS + VS)],"&gt;"&amp;Pirma_Karta[Punkti
 (GS + VS)])+1</f>
        <v>61</v>
      </c>
    </row>
    <row r="88" spans="1:35" ht="15.75" x14ac:dyDescent="0.25">
      <c r="A88" s="9">
        <v>84</v>
      </c>
      <c r="B88" s="26">
        <v>27</v>
      </c>
      <c r="C88" s="34" t="s">
        <v>57</v>
      </c>
      <c r="D88" s="48" t="s">
        <v>245</v>
      </c>
      <c r="E88" s="46" t="s">
        <v>246</v>
      </c>
      <c r="F88" s="118">
        <v>5</v>
      </c>
      <c r="G88" s="118">
        <v>8</v>
      </c>
      <c r="H88" s="118">
        <v>10</v>
      </c>
      <c r="I88" s="118">
        <v>9</v>
      </c>
      <c r="J88" s="118">
        <v>9</v>
      </c>
      <c r="K88" s="118">
        <v>8</v>
      </c>
      <c r="L88" s="118">
        <v>7</v>
      </c>
      <c r="M88" s="118">
        <v>9</v>
      </c>
      <c r="N88" s="118">
        <v>7</v>
      </c>
      <c r="O88" s="118">
        <v>8</v>
      </c>
      <c r="P88" s="51">
        <f t="shared" si="9"/>
        <v>80</v>
      </c>
      <c r="Q88" s="52" t="str">
        <f t="shared" si="10"/>
        <v>(1, 3, 3)</v>
      </c>
      <c r="R88" s="52">
        <f>COUNTIFS(Pirma_Karta[Līga],Pirma_Karta[[#This Row],[Līga]],Pirma_Karta[[GS Kopā ]],"&gt;"&amp;Pirma_Karta[[#This Row],[GS Kopā ]])+1</f>
        <v>17</v>
      </c>
      <c r="S88" s="46" t="s">
        <v>79</v>
      </c>
      <c r="T88" s="118">
        <v>10</v>
      </c>
      <c r="U88" s="118">
        <v>9</v>
      </c>
      <c r="V88" s="118">
        <v>6</v>
      </c>
      <c r="W88" s="118">
        <v>5</v>
      </c>
      <c r="X88" s="118">
        <v>2</v>
      </c>
      <c r="Y88" s="118">
        <v>1</v>
      </c>
      <c r="Z88" s="118">
        <v>0</v>
      </c>
      <c r="AA88" s="118">
        <v>0</v>
      </c>
      <c r="AB88" s="118">
        <v>0</v>
      </c>
      <c r="AC88" s="118">
        <v>0</v>
      </c>
      <c r="AD88" s="55">
        <f t="shared" si="11"/>
        <v>33</v>
      </c>
      <c r="AE88" s="56" t="str">
        <f t="shared" si="12"/>
        <v>(1, 1, 0)</v>
      </c>
      <c r="AF88" s="56">
        <f>COUNTIFS(Pirma_Karta[Līga],Pirma_Karta[[#This Row],[Līga]],Pirma_Karta[VS Kopā],"&gt;"&amp;Pirma_Karta[[#This Row],[VS Kopā]])+1</f>
        <v>28</v>
      </c>
      <c r="AG88" s="18">
        <f t="shared" si="13"/>
        <v>113</v>
      </c>
      <c r="AH88" s="15">
        <f>RANK(Pirma_Karta[[#This Row],[Punkti
 (GS + VS)]],Pirma_Karta[Punkti
 (GS + VS)],0)</f>
        <v>85</v>
      </c>
      <c r="AI88" s="15">
        <f>COUNTIFS(Pirma_Karta[Līga],Pirma_Karta[[#This Row],[Līga]],Pirma_Karta[Punkti
 (GS + VS)],"&gt;"&amp;Pirma_Karta[Punkti
 (GS + VS)])+1</f>
        <v>24</v>
      </c>
    </row>
    <row r="89" spans="1:35" ht="15.75" x14ac:dyDescent="0.25">
      <c r="A89" s="9">
        <v>85</v>
      </c>
      <c r="B89" s="26">
        <v>100</v>
      </c>
      <c r="C89" s="34" t="s">
        <v>36</v>
      </c>
      <c r="D89" s="49" t="s">
        <v>171</v>
      </c>
      <c r="E89" s="46" t="s">
        <v>172</v>
      </c>
      <c r="F89" s="118">
        <v>4</v>
      </c>
      <c r="G89" s="118">
        <v>10</v>
      </c>
      <c r="H89" s="118">
        <v>9</v>
      </c>
      <c r="I89" s="118">
        <v>6</v>
      </c>
      <c r="J89" s="118">
        <v>4</v>
      </c>
      <c r="K89" s="118">
        <v>7</v>
      </c>
      <c r="L89" s="118">
        <v>4</v>
      </c>
      <c r="M89" s="118">
        <v>2</v>
      </c>
      <c r="N89" s="118">
        <v>1</v>
      </c>
      <c r="O89" s="118">
        <v>0</v>
      </c>
      <c r="P89" s="51">
        <f t="shared" si="9"/>
        <v>47</v>
      </c>
      <c r="Q89" s="52" t="str">
        <f t="shared" si="10"/>
        <v>(1, 1, 0)</v>
      </c>
      <c r="R89" s="52">
        <f>COUNTIFS(Pirma_Karta[Līga],Pirma_Karta[[#This Row],[Līga]],Pirma_Karta[[GS Kopā ]],"&gt;"&amp;Pirma_Karta[[#This Row],[GS Kopā ]])+1</f>
        <v>80</v>
      </c>
      <c r="S89" s="46" t="s">
        <v>173</v>
      </c>
      <c r="T89" s="118">
        <v>6</v>
      </c>
      <c r="U89" s="118">
        <v>5</v>
      </c>
      <c r="V89" s="118">
        <v>4</v>
      </c>
      <c r="W89" s="118">
        <v>2</v>
      </c>
      <c r="X89" s="118">
        <v>0</v>
      </c>
      <c r="Y89" s="118">
        <v>10</v>
      </c>
      <c r="Z89" s="118">
        <v>10</v>
      </c>
      <c r="AA89" s="118">
        <v>10</v>
      </c>
      <c r="AB89" s="118">
        <v>10</v>
      </c>
      <c r="AC89" s="118">
        <v>7</v>
      </c>
      <c r="AD89" s="55">
        <f t="shared" si="11"/>
        <v>64</v>
      </c>
      <c r="AE89" s="56" t="str">
        <f t="shared" si="12"/>
        <v>(4, 0, 0)</v>
      </c>
      <c r="AF89" s="56">
        <f>COUNTIFS(Pirma_Karta[Līga],Pirma_Karta[[#This Row],[Līga]],Pirma_Karta[VS Kopā],"&gt;"&amp;Pirma_Karta[[#This Row],[VS Kopā]])+1</f>
        <v>55</v>
      </c>
      <c r="AG89" s="18">
        <f t="shared" si="13"/>
        <v>111</v>
      </c>
      <c r="AH89" s="15">
        <f>RANK(Pirma_Karta[[#This Row],[Punkti
 (GS + VS)]],Pirma_Karta[Punkti
 (GS + VS)],0)</f>
        <v>86</v>
      </c>
      <c r="AI89" s="15">
        <f>COUNTIFS(Pirma_Karta[Līga],Pirma_Karta[[#This Row],[Līga]],Pirma_Karta[Punkti
 (GS + VS)],"&gt;"&amp;Pirma_Karta[Punkti
 (GS + VS)])+1</f>
        <v>62</v>
      </c>
    </row>
    <row r="90" spans="1:35" ht="15.75" x14ac:dyDescent="0.25">
      <c r="A90" s="9">
        <v>86</v>
      </c>
      <c r="B90" s="26">
        <v>122</v>
      </c>
      <c r="C90" s="34" t="s">
        <v>36</v>
      </c>
      <c r="D90" s="48" t="s">
        <v>151</v>
      </c>
      <c r="E90" s="46" t="s">
        <v>135</v>
      </c>
      <c r="F90" s="118">
        <v>9</v>
      </c>
      <c r="G90" s="118">
        <v>9</v>
      </c>
      <c r="H90" s="118">
        <v>8</v>
      </c>
      <c r="I90" s="118">
        <v>9</v>
      </c>
      <c r="J90" s="118">
        <v>7</v>
      </c>
      <c r="K90" s="118">
        <v>4</v>
      </c>
      <c r="L90" s="118">
        <v>6</v>
      </c>
      <c r="M90" s="118">
        <v>6</v>
      </c>
      <c r="N90" s="118">
        <v>7</v>
      </c>
      <c r="O90" s="118">
        <v>5</v>
      </c>
      <c r="P90" s="51">
        <f t="shared" si="9"/>
        <v>70</v>
      </c>
      <c r="Q90" s="52" t="str">
        <f t="shared" si="10"/>
        <v>(0, 3, 1)</v>
      </c>
      <c r="R90" s="52">
        <f>COUNTIFS(Pirma_Karta[Līga],Pirma_Karta[[#This Row],[Līga]],Pirma_Karta[[GS Kopā ]],"&gt;"&amp;Pirma_Karta[[#This Row],[GS Kopā ]])+1</f>
        <v>38</v>
      </c>
      <c r="S90" s="46" t="s">
        <v>152</v>
      </c>
      <c r="T90" s="118">
        <v>10</v>
      </c>
      <c r="U90" s="118">
        <v>6</v>
      </c>
      <c r="V90" s="118">
        <v>5</v>
      </c>
      <c r="W90" s="118">
        <v>0</v>
      </c>
      <c r="X90" s="118">
        <v>0</v>
      </c>
      <c r="Y90" s="118">
        <v>5</v>
      </c>
      <c r="Z90" s="118">
        <v>4</v>
      </c>
      <c r="AA90" s="118">
        <v>4</v>
      </c>
      <c r="AB90" s="118">
        <v>3</v>
      </c>
      <c r="AC90" s="118">
        <v>3</v>
      </c>
      <c r="AD90" s="55">
        <f t="shared" si="11"/>
        <v>40</v>
      </c>
      <c r="AE90" s="56" t="str">
        <f t="shared" si="12"/>
        <v>(1, 0, 0)</v>
      </c>
      <c r="AF90" s="56">
        <f>COUNTIFS(Pirma_Karta[Līga],Pirma_Karta[[#This Row],[Līga]],Pirma_Karta[VS Kopā],"&gt;"&amp;Pirma_Karta[[#This Row],[VS Kopā]])+1</f>
        <v>95</v>
      </c>
      <c r="AG90" s="18">
        <f t="shared" si="13"/>
        <v>110</v>
      </c>
      <c r="AH90" s="15">
        <f>RANK(Pirma_Karta[[#This Row],[Punkti
 (GS + VS)]],Pirma_Karta[Punkti
 (GS + VS)],0)</f>
        <v>87</v>
      </c>
      <c r="AI90" s="15">
        <f>COUNTIFS(Pirma_Karta[Līga],Pirma_Karta[[#This Row],[Līga]],Pirma_Karta[Punkti
 (GS + VS)],"&gt;"&amp;Pirma_Karta[Punkti
 (GS + VS)])+1</f>
        <v>63</v>
      </c>
    </row>
    <row r="91" spans="1:35" ht="15.75" x14ac:dyDescent="0.25">
      <c r="A91" s="9">
        <v>87</v>
      </c>
      <c r="B91" s="26">
        <v>21</v>
      </c>
      <c r="C91" s="34" t="s">
        <v>36</v>
      </c>
      <c r="D91" s="49" t="s">
        <v>199</v>
      </c>
      <c r="E91" s="46" t="s">
        <v>200</v>
      </c>
      <c r="F91" s="118">
        <v>9</v>
      </c>
      <c r="G91" s="118">
        <v>6</v>
      </c>
      <c r="H91" s="118">
        <v>6</v>
      </c>
      <c r="I91" s="118">
        <v>9</v>
      </c>
      <c r="J91" s="118">
        <v>7</v>
      </c>
      <c r="K91" s="118">
        <v>7</v>
      </c>
      <c r="L91" s="118">
        <v>6</v>
      </c>
      <c r="M91" s="118">
        <v>2</v>
      </c>
      <c r="N91" s="118">
        <v>2</v>
      </c>
      <c r="O91" s="118">
        <v>0</v>
      </c>
      <c r="P91" s="51">
        <f t="shared" si="9"/>
        <v>54</v>
      </c>
      <c r="Q91" s="52" t="str">
        <f t="shared" si="10"/>
        <v>(0, 2, 0)</v>
      </c>
      <c r="R91" s="52">
        <f>COUNTIFS(Pirma_Karta[Līga],Pirma_Karta[[#This Row],[Līga]],Pirma_Karta[[GS Kopā ]],"&gt;"&amp;Pirma_Karta[[#This Row],[GS Kopā ]])+1</f>
        <v>70</v>
      </c>
      <c r="S91" s="46" t="s">
        <v>201</v>
      </c>
      <c r="T91" s="118">
        <v>6</v>
      </c>
      <c r="U91" s="118">
        <v>6</v>
      </c>
      <c r="V91" s="118">
        <v>4</v>
      </c>
      <c r="W91" s="118">
        <v>1</v>
      </c>
      <c r="X91" s="118">
        <v>0</v>
      </c>
      <c r="Y91" s="118">
        <v>9</v>
      </c>
      <c r="Z91" s="118">
        <v>9</v>
      </c>
      <c r="AA91" s="118">
        <v>8</v>
      </c>
      <c r="AB91" s="118">
        <v>7</v>
      </c>
      <c r="AC91" s="118">
        <v>6</v>
      </c>
      <c r="AD91" s="55">
        <f t="shared" si="11"/>
        <v>56</v>
      </c>
      <c r="AE91" s="56" t="str">
        <f t="shared" si="12"/>
        <v>(0, 2, 1)</v>
      </c>
      <c r="AF91" s="56">
        <f>COUNTIFS(Pirma_Karta[Līga],Pirma_Karta[[#This Row],[Līga]],Pirma_Karta[VS Kopā],"&gt;"&amp;Pirma_Karta[[#This Row],[VS Kopā]])+1</f>
        <v>71</v>
      </c>
      <c r="AG91" s="18">
        <f t="shared" si="13"/>
        <v>110</v>
      </c>
      <c r="AH91" s="15">
        <f>RANK(Pirma_Karta[[#This Row],[Punkti
 (GS + VS)]],Pirma_Karta[Punkti
 (GS + VS)],0)</f>
        <v>87</v>
      </c>
      <c r="AI91" s="15">
        <f>COUNTIFS(Pirma_Karta[Līga],Pirma_Karta[[#This Row],[Līga]],Pirma_Karta[Punkti
 (GS + VS)],"&gt;"&amp;Pirma_Karta[Punkti
 (GS + VS)])+1</f>
        <v>63</v>
      </c>
    </row>
    <row r="92" spans="1:35" ht="15.75" x14ac:dyDescent="0.25">
      <c r="A92" s="9">
        <v>88</v>
      </c>
      <c r="B92" s="26">
        <v>80</v>
      </c>
      <c r="C92" s="34" t="s">
        <v>36</v>
      </c>
      <c r="D92" s="48" t="s">
        <v>224</v>
      </c>
      <c r="E92" s="46" t="s">
        <v>87</v>
      </c>
      <c r="F92" s="118">
        <v>9</v>
      </c>
      <c r="G92" s="118">
        <v>3</v>
      </c>
      <c r="H92" s="118">
        <v>4</v>
      </c>
      <c r="I92" s="118">
        <v>4</v>
      </c>
      <c r="J92" s="118">
        <v>1</v>
      </c>
      <c r="K92" s="118">
        <v>8</v>
      </c>
      <c r="L92" s="118">
        <v>7</v>
      </c>
      <c r="M92" s="118">
        <v>6</v>
      </c>
      <c r="N92" s="118">
        <v>0</v>
      </c>
      <c r="O92" s="118">
        <v>0</v>
      </c>
      <c r="P92" s="51">
        <f t="shared" si="9"/>
        <v>42</v>
      </c>
      <c r="Q92" s="52" t="str">
        <f t="shared" si="10"/>
        <v>(0, 1, 1)</v>
      </c>
      <c r="R92" s="52">
        <f>COUNTIFS(Pirma_Karta[Līga],Pirma_Karta[[#This Row],[Līga]],Pirma_Karta[[GS Kopā ]],"&gt;"&amp;Pirma_Karta[[#This Row],[GS Kopā ]])+1</f>
        <v>91</v>
      </c>
      <c r="S92" s="46" t="s">
        <v>76</v>
      </c>
      <c r="T92" s="118">
        <v>9</v>
      </c>
      <c r="U92" s="118">
        <v>9</v>
      </c>
      <c r="V92" s="118">
        <v>9</v>
      </c>
      <c r="W92" s="118">
        <v>9</v>
      </c>
      <c r="X92" s="118">
        <v>7</v>
      </c>
      <c r="Y92" s="118">
        <v>7</v>
      </c>
      <c r="Z92" s="118">
        <v>7</v>
      </c>
      <c r="AA92" s="118">
        <v>7</v>
      </c>
      <c r="AB92" s="118">
        <v>3</v>
      </c>
      <c r="AC92" s="118">
        <v>0</v>
      </c>
      <c r="AD92" s="55">
        <f t="shared" si="11"/>
        <v>67</v>
      </c>
      <c r="AE92" s="56" t="str">
        <f t="shared" si="12"/>
        <v>(0, 4, 0)</v>
      </c>
      <c r="AF92" s="56">
        <f>COUNTIFS(Pirma_Karta[Līga],Pirma_Karta[[#This Row],[Līga]],Pirma_Karta[VS Kopā],"&gt;"&amp;Pirma_Karta[[#This Row],[VS Kopā]])+1</f>
        <v>50</v>
      </c>
      <c r="AG92" s="18">
        <f t="shared" si="13"/>
        <v>109</v>
      </c>
      <c r="AH92" s="15">
        <f>RANK(Pirma_Karta[[#This Row],[Punkti
 (GS + VS)]],Pirma_Karta[Punkti
 (GS + VS)],0)</f>
        <v>89</v>
      </c>
      <c r="AI92" s="15">
        <f>COUNTIFS(Pirma_Karta[Līga],Pirma_Karta[[#This Row],[Līga]],Pirma_Karta[Punkti
 (GS + VS)],"&gt;"&amp;Pirma_Karta[Punkti
 (GS + VS)])+1</f>
        <v>65</v>
      </c>
    </row>
    <row r="93" spans="1:35" ht="15.75" x14ac:dyDescent="0.25">
      <c r="A93" s="9">
        <v>89</v>
      </c>
      <c r="B93" s="26">
        <v>139</v>
      </c>
      <c r="C93" s="34" t="s">
        <v>57</v>
      </c>
      <c r="D93" s="49" t="s">
        <v>333</v>
      </c>
      <c r="E93" s="46" t="s">
        <v>292</v>
      </c>
      <c r="F93" s="118">
        <v>10</v>
      </c>
      <c r="G93" s="118">
        <v>9</v>
      </c>
      <c r="H93" s="118">
        <v>9</v>
      </c>
      <c r="I93" s="118">
        <v>8</v>
      </c>
      <c r="J93" s="118">
        <v>6</v>
      </c>
      <c r="K93" s="118">
        <v>4</v>
      </c>
      <c r="L93" s="118">
        <v>2</v>
      </c>
      <c r="M93" s="118">
        <v>7</v>
      </c>
      <c r="N93" s="118">
        <v>7</v>
      </c>
      <c r="O93" s="118">
        <v>9</v>
      </c>
      <c r="P93" s="51">
        <f t="shared" si="9"/>
        <v>71</v>
      </c>
      <c r="Q93" s="52" t="str">
        <f t="shared" si="10"/>
        <v>(1, 3, 1)</v>
      </c>
      <c r="R93" s="52">
        <f>COUNTIFS(Pirma_Karta[Līga],Pirma_Karta[[#This Row],[Līga]],Pirma_Karta[[GS Kopā ]],"&gt;"&amp;Pirma_Karta[[#This Row],[GS Kopā ]])+1</f>
        <v>25</v>
      </c>
      <c r="S93" s="46" t="s">
        <v>270</v>
      </c>
      <c r="T93" s="118">
        <v>10</v>
      </c>
      <c r="U93" s="118">
        <v>7</v>
      </c>
      <c r="V93" s="118">
        <v>6</v>
      </c>
      <c r="W93" s="118">
        <v>6</v>
      </c>
      <c r="X93" s="118">
        <v>3</v>
      </c>
      <c r="Y93" s="118">
        <v>4</v>
      </c>
      <c r="Z93" s="118">
        <v>1</v>
      </c>
      <c r="AA93" s="118">
        <v>0</v>
      </c>
      <c r="AB93" s="118">
        <v>0</v>
      </c>
      <c r="AC93" s="118">
        <v>0</v>
      </c>
      <c r="AD93" s="55">
        <f t="shared" si="11"/>
        <v>37</v>
      </c>
      <c r="AE93" s="56" t="str">
        <f t="shared" si="12"/>
        <v>(1, 0, 0)</v>
      </c>
      <c r="AF93" s="56">
        <f>COUNTIFS(Pirma_Karta[Līga],Pirma_Karta[[#This Row],[Līga]],Pirma_Karta[VS Kopā],"&gt;"&amp;Pirma_Karta[[#This Row],[VS Kopā]])+1</f>
        <v>27</v>
      </c>
      <c r="AG93" s="18">
        <f t="shared" si="13"/>
        <v>108</v>
      </c>
      <c r="AH93" s="15">
        <f>RANK(Pirma_Karta[[#This Row],[Punkti
 (GS + VS)]],Pirma_Karta[Punkti
 (GS + VS)],0)</f>
        <v>90</v>
      </c>
      <c r="AI93" s="15">
        <f>COUNTIFS(Pirma_Karta[Līga],Pirma_Karta[[#This Row],[Līga]],Pirma_Karta[Punkti
 (GS + VS)],"&gt;"&amp;Pirma_Karta[Punkti
 (GS + VS)])+1</f>
        <v>25</v>
      </c>
    </row>
    <row r="94" spans="1:35" ht="15.75" x14ac:dyDescent="0.25">
      <c r="A94" s="9">
        <v>90</v>
      </c>
      <c r="B94" s="26">
        <v>30</v>
      </c>
      <c r="C94" s="34" t="s">
        <v>36</v>
      </c>
      <c r="D94" s="49" t="s">
        <v>37</v>
      </c>
      <c r="E94" s="46" t="s">
        <v>38</v>
      </c>
      <c r="F94" s="118">
        <v>1</v>
      </c>
      <c r="G94" s="118">
        <v>5</v>
      </c>
      <c r="H94" s="118">
        <v>9</v>
      </c>
      <c r="I94" s="118">
        <v>10</v>
      </c>
      <c r="J94" s="118">
        <v>10</v>
      </c>
      <c r="K94" s="118">
        <v>10</v>
      </c>
      <c r="L94" s="118">
        <v>7</v>
      </c>
      <c r="M94" s="118">
        <v>7</v>
      </c>
      <c r="N94" s="118">
        <v>5</v>
      </c>
      <c r="O94" s="118">
        <v>2</v>
      </c>
      <c r="P94" s="51">
        <f t="shared" si="9"/>
        <v>66</v>
      </c>
      <c r="Q94" s="52" t="str">
        <f t="shared" si="10"/>
        <v>(3, 1, 0)</v>
      </c>
      <c r="R94" s="52">
        <f>COUNTIFS(Pirma_Karta[Līga],Pirma_Karta[[#This Row],[Līga]],Pirma_Karta[[GS Kopā ]],"&gt;"&amp;Pirma_Karta[[#This Row],[GS Kopā ]])+1</f>
        <v>46</v>
      </c>
      <c r="S94" s="46" t="s">
        <v>39</v>
      </c>
      <c r="T94" s="118">
        <v>9</v>
      </c>
      <c r="U94" s="118">
        <v>8</v>
      </c>
      <c r="V94" s="118">
        <v>8</v>
      </c>
      <c r="W94" s="118">
        <v>3</v>
      </c>
      <c r="X94" s="118">
        <v>0</v>
      </c>
      <c r="Y94" s="118">
        <v>4</v>
      </c>
      <c r="Z94" s="118">
        <v>4</v>
      </c>
      <c r="AA94" s="118">
        <v>3</v>
      </c>
      <c r="AB94" s="118">
        <v>2</v>
      </c>
      <c r="AC94" s="118">
        <v>1</v>
      </c>
      <c r="AD94" s="55">
        <f t="shared" si="11"/>
        <v>42</v>
      </c>
      <c r="AE94" s="56" t="str">
        <f t="shared" si="12"/>
        <v>(0, 1, 2)</v>
      </c>
      <c r="AF94" s="56">
        <f>COUNTIFS(Pirma_Karta[Līga],Pirma_Karta[[#This Row],[Līga]],Pirma_Karta[VS Kopā],"&gt;"&amp;Pirma_Karta[[#This Row],[VS Kopā]])+1</f>
        <v>91</v>
      </c>
      <c r="AG94" s="18">
        <f t="shared" si="13"/>
        <v>108</v>
      </c>
      <c r="AH94" s="15">
        <f>RANK(Pirma_Karta[[#This Row],[Punkti
 (GS + VS)]],Pirma_Karta[Punkti
 (GS + VS)],0)</f>
        <v>90</v>
      </c>
      <c r="AI94" s="15">
        <f>COUNTIFS(Pirma_Karta[Līga],Pirma_Karta[[#This Row],[Līga]],Pirma_Karta[Punkti
 (GS + VS)],"&gt;"&amp;Pirma_Karta[Punkti
 (GS + VS)])+1</f>
        <v>66</v>
      </c>
    </row>
    <row r="95" spans="1:35" ht="15.75" x14ac:dyDescent="0.25">
      <c r="A95" s="9">
        <v>91</v>
      </c>
      <c r="B95" s="202">
        <v>161</v>
      </c>
      <c r="C95" s="34" t="s">
        <v>36</v>
      </c>
      <c r="D95" s="50" t="s">
        <v>380</v>
      </c>
      <c r="E95" s="46" t="s">
        <v>381</v>
      </c>
      <c r="F95" s="118">
        <v>10</v>
      </c>
      <c r="G95" s="118">
        <v>9</v>
      </c>
      <c r="H95" s="118">
        <v>7</v>
      </c>
      <c r="I95" s="118">
        <v>7</v>
      </c>
      <c r="J95" s="118">
        <v>9</v>
      </c>
      <c r="K95" s="118">
        <v>9</v>
      </c>
      <c r="L95" s="118">
        <v>7</v>
      </c>
      <c r="M95" s="118">
        <v>7</v>
      </c>
      <c r="N95" s="118">
        <v>7</v>
      </c>
      <c r="O95" s="118">
        <v>0</v>
      </c>
      <c r="P95" s="51">
        <f t="shared" si="9"/>
        <v>72</v>
      </c>
      <c r="Q95" s="52" t="str">
        <f t="shared" si="10"/>
        <v>(1, 3, 0)</v>
      </c>
      <c r="R95" s="52">
        <f>COUNTIFS(Pirma_Karta[Līga],Pirma_Karta[[#This Row],[Līga]],Pirma_Karta[[GS Kopā ]],"&gt;"&amp;Pirma_Karta[[#This Row],[GS Kopā ]])+1</f>
        <v>32</v>
      </c>
      <c r="S95" s="203" t="s">
        <v>324</v>
      </c>
      <c r="T95" s="118">
        <v>7</v>
      </c>
      <c r="U95" s="118">
        <v>5</v>
      </c>
      <c r="V95" s="118">
        <v>3</v>
      </c>
      <c r="W95" s="118">
        <v>0</v>
      </c>
      <c r="X95" s="118">
        <v>0</v>
      </c>
      <c r="Y95" s="118">
        <v>7</v>
      </c>
      <c r="Z95" s="118">
        <v>5</v>
      </c>
      <c r="AA95" s="118">
        <v>4</v>
      </c>
      <c r="AB95" s="118">
        <v>4</v>
      </c>
      <c r="AC95" s="118">
        <v>0</v>
      </c>
      <c r="AD95" s="55">
        <f t="shared" si="11"/>
        <v>35</v>
      </c>
      <c r="AE95" s="56" t="str">
        <f t="shared" si="12"/>
        <v>(0, 0, 0)</v>
      </c>
      <c r="AF95" s="56">
        <f>COUNTIFS(Pirma_Karta[Līga],Pirma_Karta[[#This Row],[Līga]],Pirma_Karta[VS Kopā],"&gt;"&amp;Pirma_Karta[[#This Row],[VS Kopā]])+1</f>
        <v>101</v>
      </c>
      <c r="AG95" s="18">
        <f t="shared" si="13"/>
        <v>107</v>
      </c>
      <c r="AH95" s="15">
        <f>RANK(Pirma_Karta[[#This Row],[Punkti
 (GS + VS)]],Pirma_Karta[Punkti
 (GS + VS)],0)</f>
        <v>92</v>
      </c>
      <c r="AI95" s="15">
        <f>COUNTIFS(Pirma_Karta[Līga],Pirma_Karta[[#This Row],[Līga]],Pirma_Karta[Punkti
 (GS + VS)],"&gt;"&amp;Pirma_Karta[Punkti
 (GS + VS)])+1</f>
        <v>67</v>
      </c>
    </row>
    <row r="96" spans="1:35" ht="15.75" x14ac:dyDescent="0.25">
      <c r="A96" s="9">
        <v>92</v>
      </c>
      <c r="B96" s="26">
        <v>90</v>
      </c>
      <c r="C96" s="34" t="s">
        <v>57</v>
      </c>
      <c r="D96" s="48" t="s">
        <v>323</v>
      </c>
      <c r="E96" s="46" t="s">
        <v>324</v>
      </c>
      <c r="F96" s="118">
        <v>2</v>
      </c>
      <c r="G96" s="118">
        <v>7</v>
      </c>
      <c r="H96" s="118">
        <v>2</v>
      </c>
      <c r="I96" s="118">
        <v>8</v>
      </c>
      <c r="J96" s="118">
        <v>9</v>
      </c>
      <c r="K96" s="118">
        <v>7</v>
      </c>
      <c r="L96" s="118">
        <v>2</v>
      </c>
      <c r="M96" s="118">
        <v>5</v>
      </c>
      <c r="N96" s="118">
        <v>10</v>
      </c>
      <c r="O96" s="118">
        <v>10</v>
      </c>
      <c r="P96" s="51">
        <f t="shared" si="9"/>
        <v>62</v>
      </c>
      <c r="Q96" s="52" t="str">
        <f t="shared" si="10"/>
        <v>(2, 1, 1)</v>
      </c>
      <c r="R96" s="52">
        <f>COUNTIFS(Pirma_Karta[Līga],Pirma_Karta[[#This Row],[Līga]],Pirma_Karta[[GS Kopā ]],"&gt;"&amp;Pirma_Karta[[#This Row],[GS Kopā ]])+1</f>
        <v>28</v>
      </c>
      <c r="S96" s="46" t="s">
        <v>303</v>
      </c>
      <c r="T96" s="118">
        <v>6</v>
      </c>
      <c r="U96" s="118">
        <v>3</v>
      </c>
      <c r="V96" s="118">
        <v>2</v>
      </c>
      <c r="W96" s="118">
        <v>0</v>
      </c>
      <c r="X96" s="118">
        <v>0</v>
      </c>
      <c r="Y96" s="118">
        <v>9</v>
      </c>
      <c r="Z96" s="118">
        <v>8</v>
      </c>
      <c r="AA96" s="118">
        <v>7</v>
      </c>
      <c r="AB96" s="118">
        <v>7</v>
      </c>
      <c r="AC96" s="118">
        <v>1</v>
      </c>
      <c r="AD96" s="55">
        <f t="shared" si="11"/>
        <v>43</v>
      </c>
      <c r="AE96" s="56" t="str">
        <f t="shared" si="12"/>
        <v>(0, 1, 1)</v>
      </c>
      <c r="AF96" s="56">
        <f>COUNTIFS(Pirma_Karta[Līga],Pirma_Karta[[#This Row],[Līga]],Pirma_Karta[VS Kopā],"&gt;"&amp;Pirma_Karta[[#This Row],[VS Kopā]])+1</f>
        <v>22</v>
      </c>
      <c r="AG96" s="18">
        <f t="shared" si="13"/>
        <v>105</v>
      </c>
      <c r="AH96" s="15">
        <f>RANK(Pirma_Karta[[#This Row],[Punkti
 (GS + VS)]],Pirma_Karta[Punkti
 (GS + VS)],0)</f>
        <v>93</v>
      </c>
      <c r="AI96" s="15">
        <f>COUNTIFS(Pirma_Karta[Līga],Pirma_Karta[[#This Row],[Līga]],Pirma_Karta[Punkti
 (GS + VS)],"&gt;"&amp;Pirma_Karta[Punkti
 (GS + VS)])+1</f>
        <v>26</v>
      </c>
    </row>
    <row r="97" spans="1:35" ht="15.75" x14ac:dyDescent="0.25">
      <c r="A97" s="9">
        <v>93</v>
      </c>
      <c r="B97" s="26">
        <v>24</v>
      </c>
      <c r="C97" s="34" t="s">
        <v>36</v>
      </c>
      <c r="D97" s="48" t="s">
        <v>229</v>
      </c>
      <c r="E97" s="46" t="s">
        <v>230</v>
      </c>
      <c r="F97" s="118">
        <v>5</v>
      </c>
      <c r="G97" s="118">
        <v>9</v>
      </c>
      <c r="H97" s="118">
        <v>8</v>
      </c>
      <c r="I97" s="118">
        <v>2</v>
      </c>
      <c r="J97" s="118">
        <v>5</v>
      </c>
      <c r="K97" s="118">
        <v>3</v>
      </c>
      <c r="L97" s="118">
        <v>0</v>
      </c>
      <c r="M97" s="118">
        <v>1</v>
      </c>
      <c r="N97" s="118">
        <v>0</v>
      </c>
      <c r="O97" s="118">
        <v>0</v>
      </c>
      <c r="P97" s="51">
        <f t="shared" si="9"/>
        <v>33</v>
      </c>
      <c r="Q97" s="52" t="str">
        <f t="shared" si="10"/>
        <v>(0, 1, 1)</v>
      </c>
      <c r="R97" s="52">
        <f>COUNTIFS(Pirma_Karta[Līga],Pirma_Karta[[#This Row],[Līga]],Pirma_Karta[[GS Kopā ]],"&gt;"&amp;Pirma_Karta[[#This Row],[GS Kopā ]])+1</f>
        <v>105</v>
      </c>
      <c r="S97" s="46" t="s">
        <v>163</v>
      </c>
      <c r="T97" s="118">
        <v>10</v>
      </c>
      <c r="U97" s="118">
        <v>9</v>
      </c>
      <c r="V97" s="118">
        <v>8</v>
      </c>
      <c r="W97" s="118">
        <v>5</v>
      </c>
      <c r="X97" s="118">
        <v>0</v>
      </c>
      <c r="Y97" s="118">
        <v>10</v>
      </c>
      <c r="Z97" s="118">
        <v>9</v>
      </c>
      <c r="AA97" s="118">
        <v>7</v>
      </c>
      <c r="AB97" s="118">
        <v>7</v>
      </c>
      <c r="AC97" s="118">
        <v>6</v>
      </c>
      <c r="AD97" s="55">
        <f t="shared" si="11"/>
        <v>71</v>
      </c>
      <c r="AE97" s="56" t="str">
        <f t="shared" si="12"/>
        <v>(2, 2, 1)</v>
      </c>
      <c r="AF97" s="56">
        <f>COUNTIFS(Pirma_Karta[Līga],Pirma_Karta[[#This Row],[Līga]],Pirma_Karta[VS Kopā],"&gt;"&amp;Pirma_Karta[[#This Row],[VS Kopā]])+1</f>
        <v>41</v>
      </c>
      <c r="AG97" s="18">
        <f t="shared" si="13"/>
        <v>104</v>
      </c>
      <c r="AH97" s="15">
        <f>RANK(Pirma_Karta[[#This Row],[Punkti
 (GS + VS)]],Pirma_Karta[Punkti
 (GS + VS)],0)</f>
        <v>94</v>
      </c>
      <c r="AI97" s="15">
        <f>COUNTIFS(Pirma_Karta[Līga],Pirma_Karta[[#This Row],[Līga]],Pirma_Karta[Punkti
 (GS + VS)],"&gt;"&amp;Pirma_Karta[Punkti
 (GS + VS)])+1</f>
        <v>68</v>
      </c>
    </row>
    <row r="98" spans="1:35" ht="15.75" x14ac:dyDescent="0.25">
      <c r="A98" s="9">
        <v>94</v>
      </c>
      <c r="B98" s="202">
        <v>160</v>
      </c>
      <c r="C98" s="34" t="s">
        <v>57</v>
      </c>
      <c r="D98" s="48" t="s">
        <v>379</v>
      </c>
      <c r="E98" s="46" t="s">
        <v>260</v>
      </c>
      <c r="F98" s="118">
        <v>3</v>
      </c>
      <c r="G98" s="118">
        <v>5</v>
      </c>
      <c r="H98" s="118">
        <v>8</v>
      </c>
      <c r="I98" s="118">
        <v>7</v>
      </c>
      <c r="J98" s="118">
        <v>9</v>
      </c>
      <c r="K98" s="118">
        <v>9</v>
      </c>
      <c r="L98" s="118">
        <v>9</v>
      </c>
      <c r="M98" s="118">
        <v>5</v>
      </c>
      <c r="N98" s="118">
        <v>5</v>
      </c>
      <c r="O98" s="118">
        <v>4</v>
      </c>
      <c r="P98" s="51">
        <f t="shared" si="9"/>
        <v>64</v>
      </c>
      <c r="Q98" s="52" t="str">
        <f t="shared" si="10"/>
        <v>(0, 3, 1)</v>
      </c>
      <c r="R98" s="52">
        <f>COUNTIFS(Pirma_Karta[Līga],Pirma_Karta[[#This Row],[Līga]],Pirma_Karta[[GS Kopā ]],"&gt;"&amp;Pirma_Karta[[#This Row],[GS Kopā ]])+1</f>
        <v>27</v>
      </c>
      <c r="S98" s="203" t="s">
        <v>413</v>
      </c>
      <c r="T98" s="118">
        <v>8</v>
      </c>
      <c r="U98" s="118">
        <v>8</v>
      </c>
      <c r="V98" s="118">
        <v>7</v>
      </c>
      <c r="W98" s="118">
        <v>6</v>
      </c>
      <c r="X98" s="118">
        <v>5</v>
      </c>
      <c r="Y98" s="118">
        <v>5</v>
      </c>
      <c r="Z98" s="118">
        <v>0</v>
      </c>
      <c r="AA98" s="118">
        <v>0</v>
      </c>
      <c r="AB98" s="118">
        <v>0</v>
      </c>
      <c r="AC98" s="118">
        <v>0</v>
      </c>
      <c r="AD98" s="55">
        <f t="shared" si="11"/>
        <v>39</v>
      </c>
      <c r="AE98" s="56" t="str">
        <f t="shared" si="12"/>
        <v>(0, 0, 2)</v>
      </c>
      <c r="AF98" s="56">
        <f>COUNTIFS(Pirma_Karta[Līga],Pirma_Karta[[#This Row],[Līga]],Pirma_Karta[VS Kopā],"&gt;"&amp;Pirma_Karta[[#This Row],[VS Kopā]])+1</f>
        <v>25</v>
      </c>
      <c r="AG98" s="18">
        <f t="shared" si="13"/>
        <v>103</v>
      </c>
      <c r="AH98" s="15">
        <f>RANK(Pirma_Karta[[#This Row],[Punkti
 (GS + VS)]],Pirma_Karta[Punkti
 (GS + VS)],0)</f>
        <v>95</v>
      </c>
      <c r="AI98" s="15">
        <f>COUNTIFS(Pirma_Karta[Līga],Pirma_Karta[[#This Row],[Līga]],Pirma_Karta[Punkti
 (GS + VS)],"&gt;"&amp;Pirma_Karta[Punkti
 (GS + VS)])+1</f>
        <v>27</v>
      </c>
    </row>
    <row r="99" spans="1:35" ht="15.75" x14ac:dyDescent="0.25">
      <c r="A99" s="9">
        <v>95</v>
      </c>
      <c r="B99" s="202">
        <v>165</v>
      </c>
      <c r="C99" s="34" t="s">
        <v>36</v>
      </c>
      <c r="D99" s="49" t="s">
        <v>387</v>
      </c>
      <c r="E99" s="46" t="s">
        <v>388</v>
      </c>
      <c r="F99" s="118">
        <v>2</v>
      </c>
      <c r="G99" s="118">
        <v>7</v>
      </c>
      <c r="H99" s="118">
        <v>3</v>
      </c>
      <c r="I99" s="118">
        <v>9</v>
      </c>
      <c r="J99" s="118">
        <v>7</v>
      </c>
      <c r="K99" s="118">
        <v>4</v>
      </c>
      <c r="L99" s="118">
        <v>8</v>
      </c>
      <c r="M99" s="118">
        <v>4</v>
      </c>
      <c r="N99" s="118">
        <v>0</v>
      </c>
      <c r="O99" s="118">
        <v>0</v>
      </c>
      <c r="P99" s="51">
        <f t="shared" si="9"/>
        <v>44</v>
      </c>
      <c r="Q99" s="52" t="str">
        <f t="shared" si="10"/>
        <v>(0, 1, 1)</v>
      </c>
      <c r="R99" s="52">
        <f>COUNTIFS(Pirma_Karta[Līga],Pirma_Karta[[#This Row],[Līga]],Pirma_Karta[[GS Kopā ]],"&gt;"&amp;Pirma_Karta[[#This Row],[GS Kopā ]])+1</f>
        <v>89</v>
      </c>
      <c r="S99" s="203" t="s">
        <v>111</v>
      </c>
      <c r="T99" s="118">
        <v>6</v>
      </c>
      <c r="U99" s="118">
        <v>6</v>
      </c>
      <c r="V99" s="118">
        <v>1</v>
      </c>
      <c r="W99" s="118">
        <v>0</v>
      </c>
      <c r="X99" s="118">
        <v>0</v>
      </c>
      <c r="Y99" s="118">
        <v>10</v>
      </c>
      <c r="Z99" s="118">
        <v>9</v>
      </c>
      <c r="AA99" s="118">
        <v>9</v>
      </c>
      <c r="AB99" s="118">
        <v>8</v>
      </c>
      <c r="AC99" s="118">
        <v>8</v>
      </c>
      <c r="AD99" s="55">
        <f t="shared" si="11"/>
        <v>57</v>
      </c>
      <c r="AE99" s="56" t="str">
        <f t="shared" si="12"/>
        <v>(1, 2, 2)</v>
      </c>
      <c r="AF99" s="56">
        <f>COUNTIFS(Pirma_Karta[Līga],Pirma_Karta[[#This Row],[Līga]],Pirma_Karta[VS Kopā],"&gt;"&amp;Pirma_Karta[[#This Row],[VS Kopā]])+1</f>
        <v>67</v>
      </c>
      <c r="AG99" s="18">
        <f t="shared" si="13"/>
        <v>101</v>
      </c>
      <c r="AH99" s="15">
        <f>RANK(Pirma_Karta[[#This Row],[Punkti
 (GS + VS)]],Pirma_Karta[Punkti
 (GS + VS)],0)</f>
        <v>96</v>
      </c>
      <c r="AI99" s="15">
        <f>COUNTIFS(Pirma_Karta[Līga],Pirma_Karta[[#This Row],[Līga]],Pirma_Karta[Punkti
 (GS + VS)],"&gt;"&amp;Pirma_Karta[Punkti
 (GS + VS)])+1</f>
        <v>69</v>
      </c>
    </row>
    <row r="100" spans="1:35" ht="15.75" x14ac:dyDescent="0.25">
      <c r="A100" s="9">
        <v>96</v>
      </c>
      <c r="B100" s="26">
        <v>148</v>
      </c>
      <c r="C100" s="34" t="s">
        <v>36</v>
      </c>
      <c r="D100" s="50" t="s">
        <v>162</v>
      </c>
      <c r="E100" s="46" t="s">
        <v>163</v>
      </c>
      <c r="F100" s="118">
        <v>7</v>
      </c>
      <c r="G100" s="118">
        <v>9</v>
      </c>
      <c r="H100" s="118">
        <v>7</v>
      </c>
      <c r="I100" s="118">
        <v>6</v>
      </c>
      <c r="J100" s="118">
        <v>3</v>
      </c>
      <c r="K100" s="118">
        <v>2</v>
      </c>
      <c r="L100" s="118">
        <v>6</v>
      </c>
      <c r="M100" s="118">
        <v>0</v>
      </c>
      <c r="N100" s="118">
        <v>0</v>
      </c>
      <c r="O100" s="118">
        <v>0</v>
      </c>
      <c r="P100" s="51">
        <f t="shared" si="9"/>
        <v>40</v>
      </c>
      <c r="Q100" s="52" t="str">
        <f t="shared" si="10"/>
        <v>(0, 1, 0)</v>
      </c>
      <c r="R100" s="52">
        <f>COUNTIFS(Pirma_Karta[Līga],Pirma_Karta[[#This Row],[Līga]],Pirma_Karta[[GS Kopā ]],"&gt;"&amp;Pirma_Karta[[#This Row],[GS Kopā ]])+1</f>
        <v>99</v>
      </c>
      <c r="S100" s="46" t="s">
        <v>164</v>
      </c>
      <c r="T100" s="118">
        <v>8</v>
      </c>
      <c r="U100" s="118">
        <v>6</v>
      </c>
      <c r="V100" s="118">
        <v>1</v>
      </c>
      <c r="W100" s="118">
        <v>1</v>
      </c>
      <c r="X100" s="118">
        <v>0</v>
      </c>
      <c r="Y100" s="118">
        <v>10</v>
      </c>
      <c r="Z100" s="118">
        <v>10</v>
      </c>
      <c r="AA100" s="118">
        <v>9</v>
      </c>
      <c r="AB100" s="118">
        <v>8</v>
      </c>
      <c r="AC100" s="118">
        <v>8</v>
      </c>
      <c r="AD100" s="55">
        <f t="shared" si="11"/>
        <v>61</v>
      </c>
      <c r="AE100" s="56" t="str">
        <f t="shared" si="12"/>
        <v>(2, 1, 3)</v>
      </c>
      <c r="AF100" s="56">
        <f>COUNTIFS(Pirma_Karta[Līga],Pirma_Karta[[#This Row],[Līga]],Pirma_Karta[VS Kopā],"&gt;"&amp;Pirma_Karta[[#This Row],[VS Kopā]])+1</f>
        <v>62</v>
      </c>
      <c r="AG100" s="18">
        <f t="shared" si="13"/>
        <v>101</v>
      </c>
      <c r="AH100" s="15">
        <f>RANK(Pirma_Karta[[#This Row],[Punkti
 (GS + VS)]],Pirma_Karta[Punkti
 (GS + VS)],0)</f>
        <v>96</v>
      </c>
      <c r="AI100" s="15">
        <f>COUNTIFS(Pirma_Karta[Līga],Pirma_Karta[[#This Row],[Līga]],Pirma_Karta[Punkti
 (GS + VS)],"&gt;"&amp;Pirma_Karta[Punkti
 (GS + VS)])+1</f>
        <v>69</v>
      </c>
    </row>
    <row r="101" spans="1:35" ht="15.75" x14ac:dyDescent="0.25">
      <c r="A101" s="9">
        <v>97</v>
      </c>
      <c r="B101" s="26">
        <v>133</v>
      </c>
      <c r="C101" s="34" t="s">
        <v>36</v>
      </c>
      <c r="D101" s="49" t="s">
        <v>240</v>
      </c>
      <c r="E101" s="46" t="s">
        <v>178</v>
      </c>
      <c r="F101" s="118">
        <v>10</v>
      </c>
      <c r="G101" s="118">
        <v>6</v>
      </c>
      <c r="H101" s="118">
        <v>7</v>
      </c>
      <c r="I101" s="118">
        <v>8</v>
      </c>
      <c r="J101" s="118">
        <v>8</v>
      </c>
      <c r="K101" s="118">
        <v>8</v>
      </c>
      <c r="L101" s="118">
        <v>6</v>
      </c>
      <c r="M101" s="118">
        <v>6</v>
      </c>
      <c r="N101" s="118">
        <v>4</v>
      </c>
      <c r="O101" s="118">
        <v>1</v>
      </c>
      <c r="P101" s="51">
        <f t="shared" ref="P101:P132" si="14">SUM(F101:O101)</f>
        <v>64</v>
      </c>
      <c r="Q101" s="52" t="str">
        <f t="shared" ref="Q101:Q132" si="15">"("&amp;COUNTIF(F101:O101,10)&amp;", "&amp;COUNTIF(F101:O101,9)&amp;", "&amp;COUNTIF(F101:O101,8)&amp;")"</f>
        <v>(1, 0, 3)</v>
      </c>
      <c r="R101" s="52">
        <f>COUNTIFS(Pirma_Karta[Līga],Pirma_Karta[[#This Row],[Līga]],Pirma_Karta[[GS Kopā ]],"&gt;"&amp;Pirma_Karta[[#This Row],[GS Kopā ]])+1</f>
        <v>50</v>
      </c>
      <c r="S101" s="46" t="s">
        <v>241</v>
      </c>
      <c r="T101" s="118">
        <v>9</v>
      </c>
      <c r="U101" s="118">
        <v>6</v>
      </c>
      <c r="V101" s="118">
        <v>1</v>
      </c>
      <c r="W101" s="118">
        <v>0</v>
      </c>
      <c r="X101" s="118">
        <v>0</v>
      </c>
      <c r="Y101" s="118">
        <v>7</v>
      </c>
      <c r="Z101" s="118">
        <v>6</v>
      </c>
      <c r="AA101" s="118">
        <v>4</v>
      </c>
      <c r="AB101" s="118">
        <v>2</v>
      </c>
      <c r="AC101" s="118">
        <v>1</v>
      </c>
      <c r="AD101" s="55">
        <f t="shared" si="11"/>
        <v>36</v>
      </c>
      <c r="AE101" s="56" t="str">
        <f t="shared" ref="AE101:AE129" si="16">"("&amp;COUNTIF(T101:AC101,10)&amp;", "&amp;COUNTIF(T101:AC101,9)&amp;", "&amp;COUNTIF(T101:AC101,8)&amp;")"</f>
        <v>(0, 1, 0)</v>
      </c>
      <c r="AF101" s="56">
        <f>COUNTIFS(Pirma_Karta[Līga],Pirma_Karta[[#This Row],[Līga]],Pirma_Karta[VS Kopā],"&gt;"&amp;Pirma_Karta[[#This Row],[VS Kopā]])+1</f>
        <v>99</v>
      </c>
      <c r="AG101" s="18">
        <f t="shared" ref="AG101:AG129" si="17">(SUM(F101:O101))+(SUM(T101:AC101))</f>
        <v>100</v>
      </c>
      <c r="AH101" s="15">
        <f>RANK(Pirma_Karta[[#This Row],[Punkti
 (GS + VS)]],Pirma_Karta[Punkti
 (GS + VS)],0)</f>
        <v>98</v>
      </c>
      <c r="AI101" s="15">
        <f>COUNTIFS(Pirma_Karta[Līga],Pirma_Karta[[#This Row],[Līga]],Pirma_Karta[Punkti
 (GS + VS)],"&gt;"&amp;Pirma_Karta[Punkti
 (GS + VS)])+1</f>
        <v>71</v>
      </c>
    </row>
    <row r="102" spans="1:35" ht="15.75" x14ac:dyDescent="0.25">
      <c r="A102" s="9">
        <v>98</v>
      </c>
      <c r="B102" s="26">
        <v>107</v>
      </c>
      <c r="C102" s="34" t="s">
        <v>36</v>
      </c>
      <c r="D102" s="49" t="s">
        <v>290</v>
      </c>
      <c r="E102" s="46" t="s">
        <v>291</v>
      </c>
      <c r="F102" s="118">
        <v>4</v>
      </c>
      <c r="G102" s="118">
        <v>10</v>
      </c>
      <c r="H102" s="118">
        <v>10</v>
      </c>
      <c r="I102" s="118">
        <v>10</v>
      </c>
      <c r="J102" s="118">
        <v>6</v>
      </c>
      <c r="K102" s="118">
        <v>2</v>
      </c>
      <c r="L102" s="118">
        <v>0</v>
      </c>
      <c r="M102" s="118">
        <v>0</v>
      </c>
      <c r="N102" s="118">
        <v>0</v>
      </c>
      <c r="O102" s="118">
        <v>0</v>
      </c>
      <c r="P102" s="51">
        <f t="shared" si="14"/>
        <v>42</v>
      </c>
      <c r="Q102" s="52" t="str">
        <f t="shared" si="15"/>
        <v>(3, 0, 0)</v>
      </c>
      <c r="R102" s="52">
        <f>COUNTIFS(Pirma_Karta[Līga],Pirma_Karta[[#This Row],[Līga]],Pirma_Karta[[GS Kopā ]],"&gt;"&amp;Pirma_Karta[[#This Row],[GS Kopā ]])+1</f>
        <v>91</v>
      </c>
      <c r="S102" s="46" t="s">
        <v>292</v>
      </c>
      <c r="T102" s="118">
        <v>9</v>
      </c>
      <c r="U102" s="118">
        <v>9</v>
      </c>
      <c r="V102" s="118">
        <v>8</v>
      </c>
      <c r="W102" s="118">
        <v>8</v>
      </c>
      <c r="X102" s="118">
        <v>6</v>
      </c>
      <c r="Y102" s="118">
        <v>6</v>
      </c>
      <c r="Z102" s="118">
        <v>5</v>
      </c>
      <c r="AA102" s="118">
        <v>4</v>
      </c>
      <c r="AB102" s="118">
        <v>2</v>
      </c>
      <c r="AC102" s="118">
        <v>0</v>
      </c>
      <c r="AD102" s="55">
        <f t="shared" si="11"/>
        <v>57</v>
      </c>
      <c r="AE102" s="56" t="str">
        <f t="shared" si="16"/>
        <v>(0, 2, 2)</v>
      </c>
      <c r="AF102" s="56">
        <f>COUNTIFS(Pirma_Karta[Līga],Pirma_Karta[[#This Row],[Līga]],Pirma_Karta[VS Kopā],"&gt;"&amp;Pirma_Karta[[#This Row],[VS Kopā]])+1</f>
        <v>67</v>
      </c>
      <c r="AG102" s="18">
        <f t="shared" si="17"/>
        <v>99</v>
      </c>
      <c r="AH102" s="15">
        <f>RANK(Pirma_Karta[[#This Row],[Punkti
 (GS + VS)]],Pirma_Karta[Punkti
 (GS + VS)],0)</f>
        <v>99</v>
      </c>
      <c r="AI102" s="15">
        <f>COUNTIFS(Pirma_Karta[Līga],Pirma_Karta[[#This Row],[Līga]],Pirma_Karta[Punkti
 (GS + VS)],"&gt;"&amp;Pirma_Karta[Punkti
 (GS + VS)])+1</f>
        <v>72</v>
      </c>
    </row>
    <row r="103" spans="1:35" ht="15.75" x14ac:dyDescent="0.25">
      <c r="A103" s="9">
        <v>99</v>
      </c>
      <c r="B103" s="26">
        <v>69</v>
      </c>
      <c r="C103" s="34" t="s">
        <v>36</v>
      </c>
      <c r="D103" s="49" t="s">
        <v>186</v>
      </c>
      <c r="E103" s="46" t="s">
        <v>187</v>
      </c>
      <c r="F103" s="118">
        <v>6</v>
      </c>
      <c r="G103" s="118">
        <v>4</v>
      </c>
      <c r="H103" s="118">
        <v>0</v>
      </c>
      <c r="I103" s="118">
        <v>2</v>
      </c>
      <c r="J103" s="118">
        <v>2</v>
      </c>
      <c r="K103" s="118">
        <v>8</v>
      </c>
      <c r="L103" s="118">
        <v>9</v>
      </c>
      <c r="M103" s="118">
        <v>10</v>
      </c>
      <c r="N103" s="118">
        <v>9</v>
      </c>
      <c r="O103" s="118">
        <v>0</v>
      </c>
      <c r="P103" s="51">
        <f t="shared" si="14"/>
        <v>50</v>
      </c>
      <c r="Q103" s="52" t="str">
        <f t="shared" si="15"/>
        <v>(1, 2, 1)</v>
      </c>
      <c r="R103" s="52">
        <f>COUNTIFS(Pirma_Karta[Līga],Pirma_Karta[[#This Row],[Līga]],Pirma_Karta[[GS Kopā ]],"&gt;"&amp;Pirma_Karta[[#This Row],[GS Kopā ]])+1</f>
        <v>75</v>
      </c>
      <c r="S103" s="46" t="s">
        <v>117</v>
      </c>
      <c r="T103" s="118">
        <v>10</v>
      </c>
      <c r="U103" s="118">
        <v>10</v>
      </c>
      <c r="V103" s="118">
        <v>3</v>
      </c>
      <c r="W103" s="118">
        <v>1</v>
      </c>
      <c r="X103" s="118">
        <v>0</v>
      </c>
      <c r="Y103" s="118">
        <v>7</v>
      </c>
      <c r="Z103" s="118">
        <v>7</v>
      </c>
      <c r="AA103" s="118">
        <v>5</v>
      </c>
      <c r="AB103" s="118">
        <v>5</v>
      </c>
      <c r="AC103" s="118">
        <v>0</v>
      </c>
      <c r="AD103" s="55">
        <f t="shared" si="11"/>
        <v>48</v>
      </c>
      <c r="AE103" s="56" t="str">
        <f t="shared" si="16"/>
        <v>(2, 0, 0)</v>
      </c>
      <c r="AF103" s="56">
        <f>COUNTIFS(Pirma_Karta[Līga],Pirma_Karta[[#This Row],[Līga]],Pirma_Karta[VS Kopā],"&gt;"&amp;Pirma_Karta[[#This Row],[VS Kopā]])+1</f>
        <v>82</v>
      </c>
      <c r="AG103" s="18">
        <f t="shared" si="17"/>
        <v>98</v>
      </c>
      <c r="AH103" s="15">
        <f>RANK(Pirma_Karta[[#This Row],[Punkti
 (GS + VS)]],Pirma_Karta[Punkti
 (GS + VS)],0)</f>
        <v>100</v>
      </c>
      <c r="AI103" s="15">
        <f>COUNTIFS(Pirma_Karta[Līga],Pirma_Karta[[#This Row],[Līga]],Pirma_Karta[Punkti
 (GS + VS)],"&gt;"&amp;Pirma_Karta[Punkti
 (GS + VS)])+1</f>
        <v>73</v>
      </c>
    </row>
    <row r="104" spans="1:35" ht="15.75" x14ac:dyDescent="0.25">
      <c r="A104" s="9">
        <v>100</v>
      </c>
      <c r="B104" s="26">
        <v>7</v>
      </c>
      <c r="C104" s="34" t="s">
        <v>36</v>
      </c>
      <c r="D104" s="49" t="s">
        <v>306</v>
      </c>
      <c r="E104" s="46" t="s">
        <v>164</v>
      </c>
      <c r="F104" s="118">
        <v>9</v>
      </c>
      <c r="G104" s="118">
        <v>6</v>
      </c>
      <c r="H104" s="118">
        <v>3</v>
      </c>
      <c r="I104" s="118">
        <v>3</v>
      </c>
      <c r="J104" s="118">
        <v>6</v>
      </c>
      <c r="K104" s="118">
        <v>7</v>
      </c>
      <c r="L104" s="118">
        <v>5</v>
      </c>
      <c r="M104" s="118">
        <v>2</v>
      </c>
      <c r="N104" s="118">
        <v>0</v>
      </c>
      <c r="O104" s="118">
        <v>0</v>
      </c>
      <c r="P104" s="51">
        <f t="shared" si="14"/>
        <v>41</v>
      </c>
      <c r="Q104" s="52" t="str">
        <f t="shared" si="15"/>
        <v>(0, 1, 0)</v>
      </c>
      <c r="R104" s="52">
        <f>COUNTIFS(Pirma_Karta[Līga],Pirma_Karta[[#This Row],[Līga]],Pirma_Karta[[GS Kopā ]],"&gt;"&amp;Pirma_Karta[[#This Row],[GS Kopā ]])+1</f>
        <v>97</v>
      </c>
      <c r="S104" s="46" t="s">
        <v>124</v>
      </c>
      <c r="T104" s="118">
        <v>9</v>
      </c>
      <c r="U104" s="118">
        <v>7</v>
      </c>
      <c r="V104" s="118">
        <v>4</v>
      </c>
      <c r="W104" s="118">
        <v>0</v>
      </c>
      <c r="X104" s="118">
        <v>0</v>
      </c>
      <c r="Y104" s="118">
        <v>10</v>
      </c>
      <c r="Z104" s="118">
        <v>10</v>
      </c>
      <c r="AA104" s="118">
        <v>10</v>
      </c>
      <c r="AB104" s="118">
        <v>7</v>
      </c>
      <c r="AC104" s="118">
        <v>0</v>
      </c>
      <c r="AD104" s="55">
        <f t="shared" si="11"/>
        <v>57</v>
      </c>
      <c r="AE104" s="56" t="str">
        <f t="shared" si="16"/>
        <v>(3, 1, 0)</v>
      </c>
      <c r="AF104" s="56">
        <f>COUNTIFS(Pirma_Karta[Līga],Pirma_Karta[[#This Row],[Līga]],Pirma_Karta[VS Kopā],"&gt;"&amp;Pirma_Karta[[#This Row],[VS Kopā]])+1</f>
        <v>67</v>
      </c>
      <c r="AG104" s="18">
        <f t="shared" si="17"/>
        <v>98</v>
      </c>
      <c r="AH104" s="15">
        <f>RANK(Pirma_Karta[[#This Row],[Punkti
 (GS + VS)]],Pirma_Karta[Punkti
 (GS + VS)],0)</f>
        <v>100</v>
      </c>
      <c r="AI104" s="15">
        <f>COUNTIFS(Pirma_Karta[Līga],Pirma_Karta[[#This Row],[Līga]],Pirma_Karta[Punkti
 (GS + VS)],"&gt;"&amp;Pirma_Karta[Punkti
 (GS + VS)])+1</f>
        <v>73</v>
      </c>
    </row>
    <row r="105" spans="1:35" ht="15.75" x14ac:dyDescent="0.25">
      <c r="A105" s="9">
        <v>101</v>
      </c>
      <c r="B105" s="26">
        <v>44</v>
      </c>
      <c r="C105" s="34" t="s">
        <v>36</v>
      </c>
      <c r="D105" s="48" t="s">
        <v>315</v>
      </c>
      <c r="E105" s="46" t="s">
        <v>170</v>
      </c>
      <c r="F105" s="118">
        <v>7</v>
      </c>
      <c r="G105" s="118">
        <v>2</v>
      </c>
      <c r="H105" s="118">
        <v>2</v>
      </c>
      <c r="I105" s="118">
        <v>1</v>
      </c>
      <c r="J105" s="118">
        <v>9</v>
      </c>
      <c r="K105" s="118">
        <v>7</v>
      </c>
      <c r="L105" s="118">
        <v>7</v>
      </c>
      <c r="M105" s="118">
        <v>6</v>
      </c>
      <c r="N105" s="118">
        <v>5</v>
      </c>
      <c r="O105" s="118">
        <v>0</v>
      </c>
      <c r="P105" s="51">
        <f t="shared" si="14"/>
        <v>46</v>
      </c>
      <c r="Q105" s="52" t="str">
        <f t="shared" si="15"/>
        <v>(0, 1, 0)</v>
      </c>
      <c r="R105" s="52">
        <f>COUNTIFS(Pirma_Karta[Līga],Pirma_Karta[[#This Row],[Līga]],Pirma_Karta[[GS Kopā ]],"&gt;"&amp;Pirma_Karta[[#This Row],[GS Kopā ]])+1</f>
        <v>83</v>
      </c>
      <c r="S105" s="46" t="s">
        <v>276</v>
      </c>
      <c r="T105" s="118">
        <v>10</v>
      </c>
      <c r="U105" s="118">
        <v>9</v>
      </c>
      <c r="V105" s="118">
        <v>3</v>
      </c>
      <c r="W105" s="118">
        <v>2</v>
      </c>
      <c r="X105" s="118">
        <v>1</v>
      </c>
      <c r="Y105" s="118">
        <v>9</v>
      </c>
      <c r="Z105" s="118">
        <v>7</v>
      </c>
      <c r="AA105" s="118">
        <v>6</v>
      </c>
      <c r="AB105" s="118">
        <v>3</v>
      </c>
      <c r="AC105" s="118">
        <v>1</v>
      </c>
      <c r="AD105" s="55">
        <f t="shared" si="11"/>
        <v>51</v>
      </c>
      <c r="AE105" s="56" t="str">
        <f t="shared" si="16"/>
        <v>(1, 2, 0)</v>
      </c>
      <c r="AF105" s="56">
        <f>COUNTIFS(Pirma_Karta[Līga],Pirma_Karta[[#This Row],[Līga]],Pirma_Karta[VS Kopā],"&gt;"&amp;Pirma_Karta[[#This Row],[VS Kopā]])+1</f>
        <v>81</v>
      </c>
      <c r="AG105" s="18">
        <f t="shared" si="17"/>
        <v>97</v>
      </c>
      <c r="AH105" s="15">
        <f>RANK(Pirma_Karta[[#This Row],[Punkti
 (GS + VS)]],Pirma_Karta[Punkti
 (GS + VS)],0)</f>
        <v>102</v>
      </c>
      <c r="AI105" s="15">
        <f>COUNTIFS(Pirma_Karta[Līga],Pirma_Karta[[#This Row],[Līga]],Pirma_Karta[Punkti
 (GS + VS)],"&gt;"&amp;Pirma_Karta[Punkti
 (GS + VS)])+1</f>
        <v>75</v>
      </c>
    </row>
    <row r="106" spans="1:35" ht="15.75" x14ac:dyDescent="0.25">
      <c r="A106" s="9">
        <v>102</v>
      </c>
      <c r="B106" s="26">
        <v>127</v>
      </c>
      <c r="C106" s="34" t="s">
        <v>36</v>
      </c>
      <c r="D106" s="49" t="s">
        <v>348</v>
      </c>
      <c r="E106" s="46" t="s">
        <v>69</v>
      </c>
      <c r="F106" s="118">
        <v>10</v>
      </c>
      <c r="G106" s="118">
        <v>10</v>
      </c>
      <c r="H106" s="118">
        <v>9</v>
      </c>
      <c r="I106" s="118">
        <v>5</v>
      </c>
      <c r="J106" s="118">
        <v>7</v>
      </c>
      <c r="K106" s="118">
        <v>8</v>
      </c>
      <c r="L106" s="118">
        <v>8</v>
      </c>
      <c r="M106" s="118">
        <v>7</v>
      </c>
      <c r="N106" s="118">
        <v>5</v>
      </c>
      <c r="O106" s="118">
        <v>9</v>
      </c>
      <c r="P106" s="51">
        <f t="shared" si="14"/>
        <v>78</v>
      </c>
      <c r="Q106" s="52" t="str">
        <f t="shared" si="15"/>
        <v>(2, 2, 2)</v>
      </c>
      <c r="R106" s="52">
        <f>COUNTIFS(Pirma_Karta[Līga],Pirma_Karta[[#This Row],[Līga]],Pirma_Karta[[GS Kopā ]],"&gt;"&amp;Pirma_Karta[[#This Row],[GS Kopā ]])+1</f>
        <v>14</v>
      </c>
      <c r="S106" s="46" t="s">
        <v>349</v>
      </c>
      <c r="T106" s="118">
        <v>8</v>
      </c>
      <c r="U106" s="118">
        <v>4</v>
      </c>
      <c r="V106" s="118">
        <v>3</v>
      </c>
      <c r="W106" s="118">
        <v>2</v>
      </c>
      <c r="X106" s="118">
        <v>0</v>
      </c>
      <c r="Y106" s="118">
        <v>1</v>
      </c>
      <c r="Z106" s="118">
        <v>0</v>
      </c>
      <c r="AA106" s="118">
        <v>0</v>
      </c>
      <c r="AB106" s="118">
        <v>0</v>
      </c>
      <c r="AC106" s="118">
        <v>0</v>
      </c>
      <c r="AD106" s="55">
        <f t="shared" si="11"/>
        <v>18</v>
      </c>
      <c r="AE106" s="56" t="str">
        <f t="shared" si="16"/>
        <v>(0, 0, 1)</v>
      </c>
      <c r="AF106" s="56">
        <f>COUNTIFS(Pirma_Karta[Līga],Pirma_Karta[[#This Row],[Līga]],Pirma_Karta[VS Kopā],"&gt;"&amp;Pirma_Karta[[#This Row],[VS Kopā]])+1</f>
        <v>108</v>
      </c>
      <c r="AG106" s="18">
        <f t="shared" si="17"/>
        <v>96</v>
      </c>
      <c r="AH106" s="15">
        <f>RANK(Pirma_Karta[[#This Row],[Punkti
 (GS + VS)]],Pirma_Karta[Punkti
 (GS + VS)],0)</f>
        <v>103</v>
      </c>
      <c r="AI106" s="15">
        <f>COUNTIFS(Pirma_Karta[Līga],Pirma_Karta[[#This Row],[Līga]],Pirma_Karta[Punkti
 (GS + VS)],"&gt;"&amp;Pirma_Karta[Punkti
 (GS + VS)])+1</f>
        <v>76</v>
      </c>
    </row>
    <row r="107" spans="1:35" ht="15.75" x14ac:dyDescent="0.25">
      <c r="A107" s="9">
        <v>103</v>
      </c>
      <c r="B107" s="26">
        <v>9</v>
      </c>
      <c r="C107" s="34" t="s">
        <v>36</v>
      </c>
      <c r="D107" s="49" t="s">
        <v>307</v>
      </c>
      <c r="E107" s="46" t="s">
        <v>308</v>
      </c>
      <c r="F107" s="118">
        <v>8</v>
      </c>
      <c r="G107" s="118">
        <v>7</v>
      </c>
      <c r="H107" s="118">
        <v>3</v>
      </c>
      <c r="I107" s="118">
        <v>2</v>
      </c>
      <c r="J107" s="118">
        <v>5</v>
      </c>
      <c r="K107" s="118">
        <v>5</v>
      </c>
      <c r="L107" s="118">
        <v>10</v>
      </c>
      <c r="M107" s="118">
        <v>4</v>
      </c>
      <c r="N107" s="118">
        <v>5</v>
      </c>
      <c r="O107" s="118">
        <v>0</v>
      </c>
      <c r="P107" s="51">
        <f t="shared" si="14"/>
        <v>49</v>
      </c>
      <c r="Q107" s="52" t="str">
        <f t="shared" si="15"/>
        <v>(1, 0, 1)</v>
      </c>
      <c r="R107" s="52">
        <f>COUNTIFS(Pirma_Karta[Līga],Pirma_Karta[[#This Row],[Līga]],Pirma_Karta[[GS Kopā ]],"&gt;"&amp;Pirma_Karta[[#This Row],[GS Kopā ]])+1</f>
        <v>78</v>
      </c>
      <c r="S107" s="46" t="s">
        <v>204</v>
      </c>
      <c r="T107" s="118">
        <v>10</v>
      </c>
      <c r="U107" s="118">
        <v>10</v>
      </c>
      <c r="V107" s="118">
        <v>8</v>
      </c>
      <c r="W107" s="118">
        <v>5</v>
      </c>
      <c r="X107" s="118">
        <v>3</v>
      </c>
      <c r="Y107" s="118">
        <v>5</v>
      </c>
      <c r="Z107" s="118">
        <v>4</v>
      </c>
      <c r="AA107" s="118">
        <v>2</v>
      </c>
      <c r="AB107" s="118">
        <v>0</v>
      </c>
      <c r="AC107" s="118">
        <v>0</v>
      </c>
      <c r="AD107" s="55">
        <f t="shared" si="11"/>
        <v>47</v>
      </c>
      <c r="AE107" s="56" t="str">
        <f t="shared" si="16"/>
        <v>(2, 0, 1)</v>
      </c>
      <c r="AF107" s="56">
        <f>COUNTIFS(Pirma_Karta[Līga],Pirma_Karta[[#This Row],[Līga]],Pirma_Karta[VS Kopā],"&gt;"&amp;Pirma_Karta[[#This Row],[VS Kopā]])+1</f>
        <v>84</v>
      </c>
      <c r="AG107" s="18">
        <f t="shared" si="17"/>
        <v>96</v>
      </c>
      <c r="AH107" s="15">
        <f>RANK(Pirma_Karta[[#This Row],[Punkti
 (GS + VS)]],Pirma_Karta[Punkti
 (GS + VS)],0)</f>
        <v>103</v>
      </c>
      <c r="AI107" s="15">
        <f>COUNTIFS(Pirma_Karta[Līga],Pirma_Karta[[#This Row],[Līga]],Pirma_Karta[Punkti
 (GS + VS)],"&gt;"&amp;Pirma_Karta[Punkti
 (GS + VS)])+1</f>
        <v>76</v>
      </c>
    </row>
    <row r="108" spans="1:35" ht="15.75" x14ac:dyDescent="0.25">
      <c r="A108" s="9">
        <v>104</v>
      </c>
      <c r="B108" s="26">
        <v>86</v>
      </c>
      <c r="C108" s="34" t="s">
        <v>36</v>
      </c>
      <c r="D108" s="49" t="s">
        <v>254</v>
      </c>
      <c r="E108" s="46" t="s">
        <v>255</v>
      </c>
      <c r="F108" s="118">
        <v>0</v>
      </c>
      <c r="G108" s="118">
        <v>7</v>
      </c>
      <c r="H108" s="118">
        <v>6</v>
      </c>
      <c r="I108" s="118">
        <v>4</v>
      </c>
      <c r="J108" s="118">
        <v>2</v>
      </c>
      <c r="K108" s="118">
        <v>3</v>
      </c>
      <c r="L108" s="118">
        <v>3</v>
      </c>
      <c r="M108" s="118">
        <v>2</v>
      </c>
      <c r="N108" s="118">
        <v>0</v>
      </c>
      <c r="O108" s="118">
        <v>0</v>
      </c>
      <c r="P108" s="51">
        <f t="shared" si="14"/>
        <v>27</v>
      </c>
      <c r="Q108" s="52" t="str">
        <f t="shared" si="15"/>
        <v>(0, 0, 0)</v>
      </c>
      <c r="R108" s="52">
        <f>COUNTIFS(Pirma_Karta[Līga],Pirma_Karta[[#This Row],[Līga]],Pirma_Karta[[GS Kopā ]],"&gt;"&amp;Pirma_Karta[[#This Row],[GS Kopā ]])+1</f>
        <v>108</v>
      </c>
      <c r="S108" s="46" t="s">
        <v>214</v>
      </c>
      <c r="T108" s="118">
        <v>8</v>
      </c>
      <c r="U108" s="118">
        <v>7</v>
      </c>
      <c r="V108" s="118">
        <v>6</v>
      </c>
      <c r="W108" s="118">
        <v>5</v>
      </c>
      <c r="X108" s="118">
        <v>4</v>
      </c>
      <c r="Y108" s="118">
        <v>10</v>
      </c>
      <c r="Z108" s="118">
        <v>9</v>
      </c>
      <c r="AA108" s="118">
        <v>9</v>
      </c>
      <c r="AB108" s="118">
        <v>8</v>
      </c>
      <c r="AC108" s="118">
        <v>3</v>
      </c>
      <c r="AD108" s="55">
        <f t="shared" si="11"/>
        <v>69</v>
      </c>
      <c r="AE108" s="56" t="str">
        <f t="shared" si="16"/>
        <v>(1, 2, 2)</v>
      </c>
      <c r="AF108" s="56">
        <f>COUNTIFS(Pirma_Karta[Līga],Pirma_Karta[[#This Row],[Līga]],Pirma_Karta[VS Kopā],"&gt;"&amp;Pirma_Karta[[#This Row],[VS Kopā]])+1</f>
        <v>45</v>
      </c>
      <c r="AG108" s="18">
        <f t="shared" si="17"/>
        <v>96</v>
      </c>
      <c r="AH108" s="15">
        <f>RANK(Pirma_Karta[[#This Row],[Punkti
 (GS + VS)]],Pirma_Karta[Punkti
 (GS + VS)],0)</f>
        <v>103</v>
      </c>
      <c r="AI108" s="15">
        <f>COUNTIFS(Pirma_Karta[Līga],Pirma_Karta[[#This Row],[Līga]],Pirma_Karta[Punkti
 (GS + VS)],"&gt;"&amp;Pirma_Karta[Punkti
 (GS + VS)])+1</f>
        <v>76</v>
      </c>
    </row>
    <row r="109" spans="1:35" ht="15.75" x14ac:dyDescent="0.25">
      <c r="A109" s="9">
        <v>105</v>
      </c>
      <c r="B109" s="26">
        <v>60</v>
      </c>
      <c r="C109" s="34" t="s">
        <v>36</v>
      </c>
      <c r="D109" s="49" t="s">
        <v>228</v>
      </c>
      <c r="E109" s="46" t="s">
        <v>201</v>
      </c>
      <c r="F109" s="118">
        <v>3</v>
      </c>
      <c r="G109" s="118">
        <v>6</v>
      </c>
      <c r="H109" s="118">
        <v>7</v>
      </c>
      <c r="I109" s="118">
        <v>3</v>
      </c>
      <c r="J109" s="118">
        <v>6</v>
      </c>
      <c r="K109" s="118">
        <v>4</v>
      </c>
      <c r="L109" s="118">
        <v>8</v>
      </c>
      <c r="M109" s="118">
        <v>4</v>
      </c>
      <c r="N109" s="118">
        <v>1</v>
      </c>
      <c r="O109" s="118">
        <v>0</v>
      </c>
      <c r="P109" s="51">
        <f t="shared" si="14"/>
        <v>42</v>
      </c>
      <c r="Q109" s="52" t="str">
        <f t="shared" si="15"/>
        <v>(0, 0, 1)</v>
      </c>
      <c r="R109" s="52">
        <f>COUNTIFS(Pirma_Karta[Līga],Pirma_Karta[[#This Row],[Līga]],Pirma_Karta[[GS Kopā ]],"&gt;"&amp;Pirma_Karta[[#This Row],[GS Kopā ]])+1</f>
        <v>91</v>
      </c>
      <c r="S109" s="46" t="s">
        <v>132</v>
      </c>
      <c r="T109" s="118">
        <v>4</v>
      </c>
      <c r="U109" s="118">
        <v>0</v>
      </c>
      <c r="V109" s="118">
        <v>0</v>
      </c>
      <c r="W109" s="118">
        <v>0</v>
      </c>
      <c r="X109" s="118">
        <v>0</v>
      </c>
      <c r="Y109" s="118">
        <v>10</v>
      </c>
      <c r="Z109" s="118">
        <v>10</v>
      </c>
      <c r="AA109" s="118">
        <v>10</v>
      </c>
      <c r="AB109" s="118">
        <v>9</v>
      </c>
      <c r="AC109" s="118">
        <v>9</v>
      </c>
      <c r="AD109" s="55">
        <f t="shared" si="11"/>
        <v>52</v>
      </c>
      <c r="AE109" s="56" t="str">
        <f t="shared" si="16"/>
        <v>(3, 2, 0)</v>
      </c>
      <c r="AF109" s="56">
        <f>COUNTIFS(Pirma_Karta[Līga],Pirma_Karta[[#This Row],[Līga]],Pirma_Karta[VS Kopā],"&gt;"&amp;Pirma_Karta[[#This Row],[VS Kopā]])+1</f>
        <v>78</v>
      </c>
      <c r="AG109" s="18">
        <f t="shared" si="17"/>
        <v>94</v>
      </c>
      <c r="AH109" s="15">
        <f>RANK(Pirma_Karta[[#This Row],[Punkti
 (GS + VS)]],Pirma_Karta[Punkti
 (GS + VS)],0)</f>
        <v>106</v>
      </c>
      <c r="AI109" s="15">
        <f>COUNTIFS(Pirma_Karta[Līga],Pirma_Karta[[#This Row],[Līga]],Pirma_Karta[Punkti
 (GS + VS)],"&gt;"&amp;Pirma_Karta[Punkti
 (GS + VS)])+1</f>
        <v>79</v>
      </c>
    </row>
    <row r="110" spans="1:35" ht="15.75" x14ac:dyDescent="0.25">
      <c r="A110" s="9">
        <v>106</v>
      </c>
      <c r="B110" s="26">
        <v>101</v>
      </c>
      <c r="C110" s="34" t="s">
        <v>36</v>
      </c>
      <c r="D110" s="49" t="s">
        <v>321</v>
      </c>
      <c r="E110" s="46" t="s">
        <v>322</v>
      </c>
      <c r="F110" s="118">
        <v>6</v>
      </c>
      <c r="G110" s="118">
        <v>9</v>
      </c>
      <c r="H110" s="118">
        <v>3</v>
      </c>
      <c r="I110" s="118">
        <v>4</v>
      </c>
      <c r="J110" s="118">
        <v>3</v>
      </c>
      <c r="K110" s="118">
        <v>2</v>
      </c>
      <c r="L110" s="118">
        <v>0</v>
      </c>
      <c r="M110" s="118">
        <v>0</v>
      </c>
      <c r="N110" s="118">
        <v>0</v>
      </c>
      <c r="O110" s="118">
        <v>0</v>
      </c>
      <c r="P110" s="51">
        <f t="shared" si="14"/>
        <v>27</v>
      </c>
      <c r="Q110" s="52" t="str">
        <f t="shared" si="15"/>
        <v>(0, 1, 0)</v>
      </c>
      <c r="R110" s="52">
        <f>COUNTIFS(Pirma_Karta[Līga],Pirma_Karta[[#This Row],[Līga]],Pirma_Karta[[GS Kopā ]],"&gt;"&amp;Pirma_Karta[[#This Row],[GS Kopā ]])+1</f>
        <v>108</v>
      </c>
      <c r="S110" s="46" t="s">
        <v>65</v>
      </c>
      <c r="T110" s="118">
        <v>10</v>
      </c>
      <c r="U110" s="118">
        <v>9</v>
      </c>
      <c r="V110" s="118">
        <v>7</v>
      </c>
      <c r="W110" s="118">
        <v>5</v>
      </c>
      <c r="X110" s="118">
        <v>0</v>
      </c>
      <c r="Y110" s="118">
        <v>10</v>
      </c>
      <c r="Z110" s="118">
        <v>9</v>
      </c>
      <c r="AA110" s="118">
        <v>8</v>
      </c>
      <c r="AB110" s="118">
        <v>6</v>
      </c>
      <c r="AC110" s="118">
        <v>3</v>
      </c>
      <c r="AD110" s="55">
        <f t="shared" si="11"/>
        <v>67</v>
      </c>
      <c r="AE110" s="56" t="str">
        <f t="shared" si="16"/>
        <v>(2, 2, 1)</v>
      </c>
      <c r="AF110" s="56">
        <f>COUNTIFS(Pirma_Karta[Līga],Pirma_Karta[[#This Row],[Līga]],Pirma_Karta[VS Kopā],"&gt;"&amp;Pirma_Karta[[#This Row],[VS Kopā]])+1</f>
        <v>50</v>
      </c>
      <c r="AG110" s="18">
        <f t="shared" si="17"/>
        <v>94</v>
      </c>
      <c r="AH110" s="15">
        <f>RANK(Pirma_Karta[[#This Row],[Punkti
 (GS + VS)]],Pirma_Karta[Punkti
 (GS + VS)],0)</f>
        <v>106</v>
      </c>
      <c r="AI110" s="15">
        <f>COUNTIFS(Pirma_Karta[Līga],Pirma_Karta[[#This Row],[Līga]],Pirma_Karta[Punkti
 (GS + VS)],"&gt;"&amp;Pirma_Karta[Punkti
 (GS + VS)])+1</f>
        <v>79</v>
      </c>
    </row>
    <row r="111" spans="1:35" ht="15.75" x14ac:dyDescent="0.25">
      <c r="A111" s="9">
        <v>107</v>
      </c>
      <c r="B111" s="26">
        <v>12</v>
      </c>
      <c r="C111" s="34" t="s">
        <v>36</v>
      </c>
      <c r="D111" s="49" t="s">
        <v>196</v>
      </c>
      <c r="E111" s="46" t="s">
        <v>197</v>
      </c>
      <c r="F111" s="118">
        <v>1</v>
      </c>
      <c r="G111" s="118">
        <v>7</v>
      </c>
      <c r="H111" s="118">
        <v>8</v>
      </c>
      <c r="I111" s="118">
        <v>7</v>
      </c>
      <c r="J111" s="118">
        <v>9</v>
      </c>
      <c r="K111" s="118">
        <v>7</v>
      </c>
      <c r="L111" s="118">
        <v>6</v>
      </c>
      <c r="M111" s="118">
        <v>0</v>
      </c>
      <c r="N111" s="118">
        <v>0</v>
      </c>
      <c r="O111" s="118">
        <v>0</v>
      </c>
      <c r="P111" s="51">
        <f t="shared" si="14"/>
        <v>45</v>
      </c>
      <c r="Q111" s="52" t="str">
        <f t="shared" si="15"/>
        <v>(0, 1, 1)</v>
      </c>
      <c r="R111" s="52">
        <f>COUNTIFS(Pirma_Karta[Līga],Pirma_Karta[[#This Row],[Līga]],Pirma_Karta[[GS Kopā ]],"&gt;"&amp;Pirma_Karta[[#This Row],[GS Kopā ]])+1</f>
        <v>86</v>
      </c>
      <c r="S111" s="46" t="s">
        <v>189</v>
      </c>
      <c r="T111" s="118">
        <v>7</v>
      </c>
      <c r="U111" s="118">
        <v>6</v>
      </c>
      <c r="V111" s="118">
        <v>5</v>
      </c>
      <c r="W111" s="118">
        <v>5</v>
      </c>
      <c r="X111" s="118">
        <v>1</v>
      </c>
      <c r="Y111" s="118">
        <v>6</v>
      </c>
      <c r="Z111" s="118">
        <v>5</v>
      </c>
      <c r="AA111" s="118">
        <v>5</v>
      </c>
      <c r="AB111" s="118">
        <v>4</v>
      </c>
      <c r="AC111" s="118">
        <v>3</v>
      </c>
      <c r="AD111" s="55">
        <f t="shared" si="11"/>
        <v>47</v>
      </c>
      <c r="AE111" s="56" t="str">
        <f t="shared" si="16"/>
        <v>(0, 0, 0)</v>
      </c>
      <c r="AF111" s="56">
        <f>COUNTIFS(Pirma_Karta[Līga],Pirma_Karta[[#This Row],[Līga]],Pirma_Karta[VS Kopā],"&gt;"&amp;Pirma_Karta[[#This Row],[VS Kopā]])+1</f>
        <v>84</v>
      </c>
      <c r="AG111" s="18">
        <f t="shared" si="17"/>
        <v>92</v>
      </c>
      <c r="AH111" s="15">
        <f>RANK(Pirma_Karta[[#This Row],[Punkti
 (GS + VS)]],Pirma_Karta[Punkti
 (GS + VS)],0)</f>
        <v>108</v>
      </c>
      <c r="AI111" s="15">
        <f>COUNTIFS(Pirma_Karta[Līga],Pirma_Karta[[#This Row],[Līga]],Pirma_Karta[Punkti
 (GS + VS)],"&gt;"&amp;Pirma_Karta[Punkti
 (GS + VS)])+1</f>
        <v>81</v>
      </c>
    </row>
    <row r="112" spans="1:35" ht="15.75" x14ac:dyDescent="0.25">
      <c r="A112" s="9">
        <v>108</v>
      </c>
      <c r="B112" s="26">
        <v>74</v>
      </c>
      <c r="C112" s="34" t="s">
        <v>57</v>
      </c>
      <c r="D112" s="49" t="s">
        <v>283</v>
      </c>
      <c r="E112" s="46" t="s">
        <v>82</v>
      </c>
      <c r="F112" s="118">
        <v>5</v>
      </c>
      <c r="G112" s="118">
        <v>10</v>
      </c>
      <c r="H112" s="118">
        <v>10</v>
      </c>
      <c r="I112" s="118">
        <v>10</v>
      </c>
      <c r="J112" s="118">
        <v>9</v>
      </c>
      <c r="K112" s="118">
        <v>9</v>
      </c>
      <c r="L112" s="118">
        <v>9</v>
      </c>
      <c r="M112" s="118">
        <v>8</v>
      </c>
      <c r="N112" s="118">
        <v>10</v>
      </c>
      <c r="O112" s="118">
        <v>10</v>
      </c>
      <c r="P112" s="51">
        <f t="shared" si="14"/>
        <v>90</v>
      </c>
      <c r="Q112" s="52" t="str">
        <f t="shared" si="15"/>
        <v>(5, 3, 1)</v>
      </c>
      <c r="R112" s="52">
        <f>COUNTIFS(Pirma_Karta[Līga],Pirma_Karta[[#This Row],[Līga]],Pirma_Karta[[GS Kopā ]],"&gt;"&amp;Pirma_Karta[[#This Row],[GS Kopā ]])+1</f>
        <v>5</v>
      </c>
      <c r="S112" s="46" t="s">
        <v>284</v>
      </c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55">
        <f t="shared" si="11"/>
        <v>0</v>
      </c>
      <c r="AE112" s="56" t="str">
        <f t="shared" si="16"/>
        <v>(0, 0, 0)</v>
      </c>
      <c r="AF112" s="56">
        <f>COUNTIFS(Pirma_Karta[Līga],Pirma_Karta[[#This Row],[Līga]],Pirma_Karta[VS Kopā],"&gt;"&amp;Pirma_Karta[[#This Row],[VS Kopā]])+1</f>
        <v>29</v>
      </c>
      <c r="AG112" s="18">
        <f t="shared" si="17"/>
        <v>90</v>
      </c>
      <c r="AH112" s="15">
        <f>RANK(Pirma_Karta[[#This Row],[Punkti
 (GS + VS)]],Pirma_Karta[Punkti
 (GS + VS)],0)</f>
        <v>109</v>
      </c>
      <c r="AI112" s="15">
        <f>COUNTIFS(Pirma_Karta[Līga],Pirma_Karta[[#This Row],[Līga]],Pirma_Karta[Punkti
 (GS + VS)],"&gt;"&amp;Pirma_Karta[Punkti
 (GS + VS)])+1</f>
        <v>28</v>
      </c>
    </row>
    <row r="113" spans="1:35" ht="15.75" x14ac:dyDescent="0.25">
      <c r="A113" s="9">
        <v>109</v>
      </c>
      <c r="B113" s="26">
        <v>4</v>
      </c>
      <c r="C113" s="34" t="s">
        <v>36</v>
      </c>
      <c r="D113" s="49" t="s">
        <v>72</v>
      </c>
      <c r="E113" s="46" t="s">
        <v>73</v>
      </c>
      <c r="F113" s="118">
        <v>4</v>
      </c>
      <c r="G113" s="118">
        <v>3</v>
      </c>
      <c r="H113" s="118">
        <v>8</v>
      </c>
      <c r="I113" s="118">
        <v>8</v>
      </c>
      <c r="J113" s="118">
        <v>7</v>
      </c>
      <c r="K113" s="118">
        <v>7</v>
      </c>
      <c r="L113" s="118">
        <v>5</v>
      </c>
      <c r="M113" s="118">
        <v>5</v>
      </c>
      <c r="N113" s="118">
        <v>0</v>
      </c>
      <c r="O113" s="118">
        <v>0</v>
      </c>
      <c r="P113" s="51">
        <f t="shared" si="14"/>
        <v>47</v>
      </c>
      <c r="Q113" s="52" t="str">
        <f t="shared" si="15"/>
        <v>(0, 0, 2)</v>
      </c>
      <c r="R113" s="52">
        <f>COUNTIFS(Pirma_Karta[Līga],Pirma_Karta[[#This Row],[Līga]],Pirma_Karta[[GS Kopā ]],"&gt;"&amp;Pirma_Karta[[#This Row],[GS Kopā ]])+1</f>
        <v>80</v>
      </c>
      <c r="S113" s="46" t="s">
        <v>74</v>
      </c>
      <c r="T113" s="118">
        <v>8</v>
      </c>
      <c r="U113" s="118">
        <v>5</v>
      </c>
      <c r="V113" s="118">
        <v>5</v>
      </c>
      <c r="W113" s="118">
        <v>4</v>
      </c>
      <c r="X113" s="118">
        <v>3</v>
      </c>
      <c r="Y113" s="118">
        <v>7</v>
      </c>
      <c r="Z113" s="118">
        <v>5</v>
      </c>
      <c r="AA113" s="118">
        <v>4</v>
      </c>
      <c r="AB113" s="118">
        <v>2</v>
      </c>
      <c r="AC113" s="118">
        <v>0</v>
      </c>
      <c r="AD113" s="55">
        <f t="shared" si="11"/>
        <v>43</v>
      </c>
      <c r="AE113" s="56" t="str">
        <f t="shared" si="16"/>
        <v>(0, 0, 1)</v>
      </c>
      <c r="AF113" s="56">
        <f>COUNTIFS(Pirma_Karta[Līga],Pirma_Karta[[#This Row],[Līga]],Pirma_Karta[VS Kopā],"&gt;"&amp;Pirma_Karta[[#This Row],[VS Kopā]])+1</f>
        <v>89</v>
      </c>
      <c r="AG113" s="18">
        <f t="shared" si="17"/>
        <v>90</v>
      </c>
      <c r="AH113" s="15">
        <f>RANK(Pirma_Karta[[#This Row],[Punkti
 (GS + VS)]],Pirma_Karta[Punkti
 (GS + VS)],0)</f>
        <v>109</v>
      </c>
      <c r="AI113" s="15">
        <f>COUNTIFS(Pirma_Karta[Līga],Pirma_Karta[[#This Row],[Līga]],Pirma_Karta[Punkti
 (GS + VS)],"&gt;"&amp;Pirma_Karta[Punkti
 (GS + VS)])+1</f>
        <v>82</v>
      </c>
    </row>
    <row r="114" spans="1:35" ht="15.75" x14ac:dyDescent="0.25">
      <c r="A114" s="9">
        <v>110</v>
      </c>
      <c r="B114" s="26">
        <v>142</v>
      </c>
      <c r="C114" s="34" t="s">
        <v>36</v>
      </c>
      <c r="D114" s="50" t="s">
        <v>90</v>
      </c>
      <c r="E114" s="46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51">
        <f t="shared" si="14"/>
        <v>0</v>
      </c>
      <c r="Q114" s="52" t="str">
        <f t="shared" si="15"/>
        <v>(0, 0, 0)</v>
      </c>
      <c r="R114" s="52">
        <f>COUNTIFS(Pirma_Karta[Līga],Pirma_Karta[[#This Row],[Līga]],Pirma_Karta[[GS Kopā ]],"&gt;"&amp;Pirma_Karta[[#This Row],[GS Kopā ]])+1</f>
        <v>118</v>
      </c>
      <c r="S114" s="46" t="s">
        <v>91</v>
      </c>
      <c r="T114" s="118">
        <v>10</v>
      </c>
      <c r="U114" s="118">
        <v>10</v>
      </c>
      <c r="V114" s="118">
        <v>10</v>
      </c>
      <c r="W114" s="118">
        <v>8</v>
      </c>
      <c r="X114" s="118">
        <v>5</v>
      </c>
      <c r="Y114" s="118">
        <v>10</v>
      </c>
      <c r="Z114" s="118">
        <v>10</v>
      </c>
      <c r="AA114" s="118">
        <v>9</v>
      </c>
      <c r="AB114" s="118">
        <v>9</v>
      </c>
      <c r="AC114" s="118">
        <v>9</v>
      </c>
      <c r="AD114" s="55">
        <f t="shared" si="11"/>
        <v>90</v>
      </c>
      <c r="AE114" s="56" t="str">
        <f t="shared" si="16"/>
        <v>(5, 3, 1)</v>
      </c>
      <c r="AF114" s="56">
        <f>COUNTIFS(Pirma_Karta[Līga],Pirma_Karta[[#This Row],[Līga]],Pirma_Karta[VS Kopā],"&gt;"&amp;Pirma_Karta[[#This Row],[VS Kopā]])+1</f>
        <v>3</v>
      </c>
      <c r="AG114" s="18">
        <f t="shared" si="17"/>
        <v>90</v>
      </c>
      <c r="AH114" s="15">
        <f>RANK(Pirma_Karta[[#This Row],[Punkti
 (GS + VS)]],Pirma_Karta[Punkti
 (GS + VS)],0)</f>
        <v>109</v>
      </c>
      <c r="AI114" s="15">
        <f>COUNTIFS(Pirma_Karta[Līga],Pirma_Karta[[#This Row],[Līga]],Pirma_Karta[Punkti
 (GS + VS)],"&gt;"&amp;Pirma_Karta[Punkti
 (GS + VS)])+1</f>
        <v>82</v>
      </c>
    </row>
    <row r="115" spans="1:35" ht="15.75" x14ac:dyDescent="0.25">
      <c r="A115" s="9">
        <v>111</v>
      </c>
      <c r="B115" s="26">
        <v>38</v>
      </c>
      <c r="C115" s="34" t="s">
        <v>36</v>
      </c>
      <c r="D115" s="49" t="s">
        <v>225</v>
      </c>
      <c r="E115" s="46" t="s">
        <v>226</v>
      </c>
      <c r="F115" s="118">
        <v>5</v>
      </c>
      <c r="G115" s="118">
        <v>6</v>
      </c>
      <c r="H115" s="118">
        <v>10</v>
      </c>
      <c r="I115" s="118">
        <v>10</v>
      </c>
      <c r="J115" s="118">
        <v>5</v>
      </c>
      <c r="K115" s="118">
        <v>5</v>
      </c>
      <c r="L115" s="118">
        <v>6</v>
      </c>
      <c r="M115" s="118">
        <v>5</v>
      </c>
      <c r="N115" s="118">
        <v>4</v>
      </c>
      <c r="O115" s="118">
        <v>3</v>
      </c>
      <c r="P115" s="51">
        <f t="shared" si="14"/>
        <v>59</v>
      </c>
      <c r="Q115" s="52" t="str">
        <f t="shared" si="15"/>
        <v>(2, 0, 0)</v>
      </c>
      <c r="R115" s="52">
        <f>COUNTIFS(Pirma_Karta[Līga],Pirma_Karta[[#This Row],[Līga]],Pirma_Karta[[GS Kopā ]],"&gt;"&amp;Pirma_Karta[[#This Row],[GS Kopā ]])+1</f>
        <v>61</v>
      </c>
      <c r="S115" s="46" t="s">
        <v>227</v>
      </c>
      <c r="T115" s="118">
        <v>9</v>
      </c>
      <c r="U115" s="118">
        <v>6</v>
      </c>
      <c r="V115" s="118">
        <v>5</v>
      </c>
      <c r="W115" s="118">
        <v>4</v>
      </c>
      <c r="X115" s="118">
        <v>0</v>
      </c>
      <c r="Y115" s="118">
        <v>4</v>
      </c>
      <c r="Z115" s="118">
        <v>0</v>
      </c>
      <c r="AA115" s="118">
        <v>0</v>
      </c>
      <c r="AB115" s="118">
        <v>0</v>
      </c>
      <c r="AC115" s="118">
        <v>0</v>
      </c>
      <c r="AD115" s="55">
        <f t="shared" si="11"/>
        <v>28</v>
      </c>
      <c r="AE115" s="56" t="str">
        <f t="shared" si="16"/>
        <v>(0, 1, 0)</v>
      </c>
      <c r="AF115" s="56">
        <f>COUNTIFS(Pirma_Karta[Līga],Pirma_Karta[[#This Row],[Līga]],Pirma_Karta[VS Kopā],"&gt;"&amp;Pirma_Karta[[#This Row],[VS Kopā]])+1</f>
        <v>107</v>
      </c>
      <c r="AG115" s="18">
        <f t="shared" si="17"/>
        <v>87</v>
      </c>
      <c r="AH115" s="15">
        <f>RANK(Pirma_Karta[[#This Row],[Punkti
 (GS + VS)]],Pirma_Karta[Punkti
 (GS + VS)],0)</f>
        <v>112</v>
      </c>
      <c r="AI115" s="15">
        <f>COUNTIFS(Pirma_Karta[Līga],Pirma_Karta[[#This Row],[Līga]],Pirma_Karta[Punkti
 (GS + VS)],"&gt;"&amp;Pirma_Karta[Punkti
 (GS + VS)])+1</f>
        <v>84</v>
      </c>
    </row>
    <row r="116" spans="1:35" ht="15.75" x14ac:dyDescent="0.25">
      <c r="A116" s="9">
        <v>112</v>
      </c>
      <c r="B116" s="26">
        <v>96</v>
      </c>
      <c r="C116" s="34" t="s">
        <v>36</v>
      </c>
      <c r="D116" s="50" t="s">
        <v>61</v>
      </c>
      <c r="E116" s="46" t="s">
        <v>62</v>
      </c>
      <c r="F116" s="118">
        <v>4</v>
      </c>
      <c r="G116" s="118">
        <v>9</v>
      </c>
      <c r="H116" s="118">
        <v>9</v>
      </c>
      <c r="I116" s="118">
        <v>9</v>
      </c>
      <c r="J116" s="118">
        <v>6</v>
      </c>
      <c r="K116" s="118">
        <v>4</v>
      </c>
      <c r="L116" s="118">
        <v>2</v>
      </c>
      <c r="M116" s="118">
        <v>3</v>
      </c>
      <c r="N116" s="118">
        <v>0</v>
      </c>
      <c r="O116" s="118">
        <v>0</v>
      </c>
      <c r="P116" s="51">
        <f t="shared" si="14"/>
        <v>46</v>
      </c>
      <c r="Q116" s="52" t="str">
        <f t="shared" si="15"/>
        <v>(0, 3, 0)</v>
      </c>
      <c r="R116" s="52">
        <f>COUNTIFS(Pirma_Karta[Līga],Pirma_Karta[[#This Row],[Līga]],Pirma_Karta[[GS Kopā ]],"&gt;"&amp;Pirma_Karta[[#This Row],[GS Kopā ]])+1</f>
        <v>83</v>
      </c>
      <c r="S116" s="46" t="s">
        <v>63</v>
      </c>
      <c r="T116" s="118">
        <v>10</v>
      </c>
      <c r="U116" s="118">
        <v>10</v>
      </c>
      <c r="V116" s="118">
        <v>3</v>
      </c>
      <c r="W116" s="118">
        <v>3</v>
      </c>
      <c r="X116" s="118">
        <v>0</v>
      </c>
      <c r="Y116" s="118">
        <v>5</v>
      </c>
      <c r="Z116" s="118">
        <v>5</v>
      </c>
      <c r="AA116" s="118">
        <v>4</v>
      </c>
      <c r="AB116" s="118">
        <v>1</v>
      </c>
      <c r="AC116" s="118">
        <v>0</v>
      </c>
      <c r="AD116" s="55">
        <f t="shared" si="11"/>
        <v>41</v>
      </c>
      <c r="AE116" s="56" t="str">
        <f t="shared" si="16"/>
        <v>(2, 0, 0)</v>
      </c>
      <c r="AF116" s="56">
        <f>COUNTIFS(Pirma_Karta[Līga],Pirma_Karta[[#This Row],[Līga]],Pirma_Karta[VS Kopā],"&gt;"&amp;Pirma_Karta[[#This Row],[VS Kopā]])+1</f>
        <v>93</v>
      </c>
      <c r="AG116" s="18">
        <f t="shared" si="17"/>
        <v>87</v>
      </c>
      <c r="AH116" s="15">
        <f>RANK(Pirma_Karta[[#This Row],[Punkti
 (GS + VS)]],Pirma_Karta[Punkti
 (GS + VS)],0)</f>
        <v>112</v>
      </c>
      <c r="AI116" s="15">
        <f>COUNTIFS(Pirma_Karta[Līga],Pirma_Karta[[#This Row],[Līga]],Pirma_Karta[Punkti
 (GS + VS)],"&gt;"&amp;Pirma_Karta[Punkti
 (GS + VS)])+1</f>
        <v>84</v>
      </c>
    </row>
    <row r="117" spans="1:35" ht="15.75" x14ac:dyDescent="0.25">
      <c r="A117" s="9">
        <v>113</v>
      </c>
      <c r="B117" s="26">
        <v>94</v>
      </c>
      <c r="C117" s="34" t="s">
        <v>36</v>
      </c>
      <c r="D117" s="48" t="s">
        <v>329</v>
      </c>
      <c r="E117" s="46" t="s">
        <v>330</v>
      </c>
      <c r="F117" s="118">
        <v>10</v>
      </c>
      <c r="G117" s="118">
        <v>9</v>
      </c>
      <c r="H117" s="118">
        <v>7</v>
      </c>
      <c r="I117" s="118">
        <v>5</v>
      </c>
      <c r="J117" s="118">
        <v>5</v>
      </c>
      <c r="K117" s="118">
        <v>3</v>
      </c>
      <c r="L117" s="118">
        <v>6</v>
      </c>
      <c r="M117" s="118">
        <v>0</v>
      </c>
      <c r="N117" s="118">
        <v>0</v>
      </c>
      <c r="O117" s="118">
        <v>0</v>
      </c>
      <c r="P117" s="51">
        <f t="shared" si="14"/>
        <v>45</v>
      </c>
      <c r="Q117" s="52" t="str">
        <f t="shared" si="15"/>
        <v>(1, 1, 0)</v>
      </c>
      <c r="R117" s="52">
        <f>COUNTIFS(Pirma_Karta[Līga],Pirma_Karta[[#This Row],[Līga]],Pirma_Karta[[GS Kopā ]],"&gt;"&amp;Pirma_Karta[[#This Row],[GS Kopā ]])+1</f>
        <v>86</v>
      </c>
      <c r="S117" s="46" t="s">
        <v>137</v>
      </c>
      <c r="T117" s="118">
        <v>7</v>
      </c>
      <c r="U117" s="118">
        <v>6</v>
      </c>
      <c r="V117" s="118">
        <v>6</v>
      </c>
      <c r="W117" s="118">
        <v>5</v>
      </c>
      <c r="X117" s="118">
        <v>1</v>
      </c>
      <c r="Y117" s="118">
        <v>8</v>
      </c>
      <c r="Z117" s="118">
        <v>3</v>
      </c>
      <c r="AA117" s="118">
        <v>2</v>
      </c>
      <c r="AB117" s="118">
        <v>1</v>
      </c>
      <c r="AC117" s="118">
        <v>0</v>
      </c>
      <c r="AD117" s="55">
        <f t="shared" si="11"/>
        <v>39</v>
      </c>
      <c r="AE117" s="56" t="str">
        <f t="shared" si="16"/>
        <v>(0, 0, 1)</v>
      </c>
      <c r="AF117" s="56">
        <f>COUNTIFS(Pirma_Karta[Līga],Pirma_Karta[[#This Row],[Līga]],Pirma_Karta[VS Kopā],"&gt;"&amp;Pirma_Karta[[#This Row],[VS Kopā]])+1</f>
        <v>97</v>
      </c>
      <c r="AG117" s="18">
        <f t="shared" si="17"/>
        <v>84</v>
      </c>
      <c r="AH117" s="15">
        <f>RANK(Pirma_Karta[[#This Row],[Punkti
 (GS + VS)]],Pirma_Karta[Punkti
 (GS + VS)],0)</f>
        <v>114</v>
      </c>
      <c r="AI117" s="15">
        <f>COUNTIFS(Pirma_Karta[Līga],Pirma_Karta[[#This Row],[Līga]],Pirma_Karta[Punkti
 (GS + VS)],"&gt;"&amp;Pirma_Karta[Punkti
 (GS + VS)])+1</f>
        <v>86</v>
      </c>
    </row>
    <row r="118" spans="1:35" ht="15.75" x14ac:dyDescent="0.25">
      <c r="A118" s="9">
        <v>114</v>
      </c>
      <c r="B118" s="26">
        <v>8</v>
      </c>
      <c r="C118" s="34" t="s">
        <v>36</v>
      </c>
      <c r="D118" s="48" t="s">
        <v>133</v>
      </c>
      <c r="E118" s="46" t="s">
        <v>134</v>
      </c>
      <c r="F118" s="118">
        <v>9</v>
      </c>
      <c r="G118" s="118">
        <v>8</v>
      </c>
      <c r="H118" s="118">
        <v>6</v>
      </c>
      <c r="I118" s="118">
        <v>6</v>
      </c>
      <c r="J118" s="118">
        <v>5</v>
      </c>
      <c r="K118" s="118">
        <v>4</v>
      </c>
      <c r="L118" s="118">
        <v>2</v>
      </c>
      <c r="M118" s="118">
        <v>0</v>
      </c>
      <c r="N118" s="118">
        <v>0</v>
      </c>
      <c r="O118" s="118">
        <v>0</v>
      </c>
      <c r="P118" s="51">
        <f t="shared" si="14"/>
        <v>40</v>
      </c>
      <c r="Q118" s="52" t="str">
        <f t="shared" si="15"/>
        <v>(0, 1, 1)</v>
      </c>
      <c r="R118" s="52">
        <f>COUNTIFS(Pirma_Karta[Līga],Pirma_Karta[[#This Row],[Līga]],Pirma_Karta[[GS Kopā ]],"&gt;"&amp;Pirma_Karta[[#This Row],[GS Kopā ]])+1</f>
        <v>99</v>
      </c>
      <c r="S118" s="46" t="s">
        <v>135</v>
      </c>
      <c r="T118" s="118">
        <v>10</v>
      </c>
      <c r="U118" s="118">
        <v>7</v>
      </c>
      <c r="V118" s="118">
        <v>7</v>
      </c>
      <c r="W118" s="118">
        <v>6</v>
      </c>
      <c r="X118" s="118">
        <v>0</v>
      </c>
      <c r="Y118" s="118">
        <v>9</v>
      </c>
      <c r="Z118" s="118">
        <v>3</v>
      </c>
      <c r="AA118" s="118">
        <v>2</v>
      </c>
      <c r="AB118" s="118">
        <v>0</v>
      </c>
      <c r="AC118" s="118">
        <v>0</v>
      </c>
      <c r="AD118" s="55">
        <f t="shared" si="11"/>
        <v>44</v>
      </c>
      <c r="AE118" s="56" t="str">
        <f t="shared" si="16"/>
        <v>(1, 1, 0)</v>
      </c>
      <c r="AF118" s="56">
        <f>COUNTIFS(Pirma_Karta[Līga],Pirma_Karta[[#This Row],[Līga]],Pirma_Karta[VS Kopā],"&gt;"&amp;Pirma_Karta[[#This Row],[VS Kopā]])+1</f>
        <v>88</v>
      </c>
      <c r="AG118" s="18">
        <f t="shared" si="17"/>
        <v>84</v>
      </c>
      <c r="AH118" s="15">
        <f>RANK(Pirma_Karta[[#This Row],[Punkti
 (GS + VS)]],Pirma_Karta[Punkti
 (GS + VS)],0)</f>
        <v>114</v>
      </c>
      <c r="AI118" s="15">
        <f>COUNTIFS(Pirma_Karta[Līga],Pirma_Karta[[#This Row],[Līga]],Pirma_Karta[Punkti
 (GS + VS)],"&gt;"&amp;Pirma_Karta[Punkti
 (GS + VS)])+1</f>
        <v>86</v>
      </c>
    </row>
    <row r="119" spans="1:35" ht="15.75" x14ac:dyDescent="0.25">
      <c r="A119" s="9">
        <v>115</v>
      </c>
      <c r="B119" s="26">
        <v>124</v>
      </c>
      <c r="C119" s="34" t="s">
        <v>36</v>
      </c>
      <c r="D119" s="49" t="s">
        <v>327</v>
      </c>
      <c r="E119" s="46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51">
        <f t="shared" si="14"/>
        <v>0</v>
      </c>
      <c r="Q119" s="52" t="str">
        <f t="shared" si="15"/>
        <v>(0, 0, 0)</v>
      </c>
      <c r="R119" s="52">
        <f>COUNTIFS(Pirma_Karta[Līga],Pirma_Karta[[#This Row],[Līga]],Pirma_Karta[[GS Kopā ]],"&gt;"&amp;Pirma_Karta[[#This Row],[GS Kopā ]])+1</f>
        <v>118</v>
      </c>
      <c r="S119" s="46" t="s">
        <v>268</v>
      </c>
      <c r="T119" s="118">
        <v>10</v>
      </c>
      <c r="U119" s="118">
        <v>8</v>
      </c>
      <c r="V119" s="118">
        <v>7</v>
      </c>
      <c r="W119" s="118">
        <v>7</v>
      </c>
      <c r="X119" s="118">
        <v>4</v>
      </c>
      <c r="Y119" s="118">
        <v>10</v>
      </c>
      <c r="Z119" s="118">
        <v>10</v>
      </c>
      <c r="AA119" s="118">
        <v>9</v>
      </c>
      <c r="AB119" s="118">
        <v>9</v>
      </c>
      <c r="AC119" s="118">
        <v>8</v>
      </c>
      <c r="AD119" s="55">
        <f t="shared" si="11"/>
        <v>82</v>
      </c>
      <c r="AE119" s="56" t="str">
        <f t="shared" si="16"/>
        <v>(3, 2, 2)</v>
      </c>
      <c r="AF119" s="56">
        <f>COUNTIFS(Pirma_Karta[Līga],Pirma_Karta[[#This Row],[Līga]],Pirma_Karta[VS Kopā],"&gt;"&amp;Pirma_Karta[[#This Row],[VS Kopā]])+1</f>
        <v>16</v>
      </c>
      <c r="AG119" s="18">
        <f t="shared" si="17"/>
        <v>82</v>
      </c>
      <c r="AH119" s="15">
        <f>RANK(Pirma_Karta[[#This Row],[Punkti
 (GS + VS)]],Pirma_Karta[Punkti
 (GS + VS)],0)</f>
        <v>116</v>
      </c>
      <c r="AI119" s="15">
        <f>COUNTIFS(Pirma_Karta[Līga],Pirma_Karta[[#This Row],[Līga]],Pirma_Karta[Punkti
 (GS + VS)],"&gt;"&amp;Pirma_Karta[Punkti
 (GS + VS)])+1</f>
        <v>88</v>
      </c>
    </row>
    <row r="120" spans="1:35" ht="15.75" x14ac:dyDescent="0.25">
      <c r="A120" s="9">
        <v>116</v>
      </c>
      <c r="B120" s="26">
        <v>117</v>
      </c>
      <c r="C120" s="34" t="s">
        <v>36</v>
      </c>
      <c r="D120" s="48" t="s">
        <v>259</v>
      </c>
      <c r="E120" s="46" t="s">
        <v>227</v>
      </c>
      <c r="F120" s="118">
        <v>5</v>
      </c>
      <c r="G120" s="118">
        <v>5</v>
      </c>
      <c r="H120" s="118">
        <v>9</v>
      </c>
      <c r="I120" s="118">
        <v>10</v>
      </c>
      <c r="J120" s="118">
        <v>7</v>
      </c>
      <c r="K120" s="118">
        <v>7</v>
      </c>
      <c r="L120" s="118">
        <v>5</v>
      </c>
      <c r="M120" s="118">
        <v>7</v>
      </c>
      <c r="N120" s="118">
        <v>3</v>
      </c>
      <c r="O120" s="118">
        <v>10</v>
      </c>
      <c r="P120" s="51">
        <f t="shared" si="14"/>
        <v>68</v>
      </c>
      <c r="Q120" s="52" t="str">
        <f t="shared" si="15"/>
        <v>(2, 1, 0)</v>
      </c>
      <c r="R120" s="52">
        <f>COUNTIFS(Pirma_Karta[Līga],Pirma_Karta[[#This Row],[Līga]],Pirma_Karta[[GS Kopā ]],"&gt;"&amp;Pirma_Karta[[#This Row],[GS Kopā ]])+1</f>
        <v>41</v>
      </c>
      <c r="S120" s="46" t="s">
        <v>260</v>
      </c>
      <c r="T120" s="118">
        <v>5</v>
      </c>
      <c r="U120" s="118">
        <v>0</v>
      </c>
      <c r="V120" s="118">
        <v>0</v>
      </c>
      <c r="W120" s="118">
        <v>0</v>
      </c>
      <c r="X120" s="118">
        <v>0</v>
      </c>
      <c r="Y120" s="118">
        <v>7</v>
      </c>
      <c r="Z120" s="118">
        <v>0</v>
      </c>
      <c r="AA120" s="118">
        <v>0</v>
      </c>
      <c r="AB120" s="118">
        <v>0</v>
      </c>
      <c r="AC120" s="118">
        <v>0</v>
      </c>
      <c r="AD120" s="55">
        <f t="shared" si="11"/>
        <v>12</v>
      </c>
      <c r="AE120" s="56" t="str">
        <f t="shared" si="16"/>
        <v>(0, 0, 0)</v>
      </c>
      <c r="AF120" s="56">
        <f>COUNTIFS(Pirma_Karta[Līga],Pirma_Karta[[#This Row],[Līga]],Pirma_Karta[VS Kopā],"&gt;"&amp;Pirma_Karta[[#This Row],[VS Kopā]])+1</f>
        <v>109</v>
      </c>
      <c r="AG120" s="18">
        <f t="shared" si="17"/>
        <v>80</v>
      </c>
      <c r="AH120" s="15">
        <f>RANK(Pirma_Karta[[#This Row],[Punkti
 (GS + VS)]],Pirma_Karta[Punkti
 (GS + VS)],0)</f>
        <v>117</v>
      </c>
      <c r="AI120" s="15">
        <f>COUNTIFS(Pirma_Karta[Līga],Pirma_Karta[[#This Row],[Līga]],Pirma_Karta[Punkti
 (GS + VS)],"&gt;"&amp;Pirma_Karta[Punkti
 (GS + VS)])+1</f>
        <v>89</v>
      </c>
    </row>
    <row r="121" spans="1:35" ht="15.75" x14ac:dyDescent="0.25">
      <c r="A121" s="9">
        <v>117</v>
      </c>
      <c r="B121" s="26">
        <v>73</v>
      </c>
      <c r="C121" s="34" t="s">
        <v>36</v>
      </c>
      <c r="D121" s="50" t="s">
        <v>148</v>
      </c>
      <c r="E121" s="46" t="s">
        <v>149</v>
      </c>
      <c r="F121" s="118">
        <v>2</v>
      </c>
      <c r="G121" s="118">
        <v>7</v>
      </c>
      <c r="H121" s="118">
        <v>9</v>
      </c>
      <c r="I121" s="118">
        <v>9</v>
      </c>
      <c r="J121" s="118">
        <v>0</v>
      </c>
      <c r="K121" s="118">
        <v>10</v>
      </c>
      <c r="L121" s="118">
        <v>9</v>
      </c>
      <c r="M121" s="118">
        <v>0</v>
      </c>
      <c r="N121" s="118">
        <v>0</v>
      </c>
      <c r="O121" s="118">
        <v>0</v>
      </c>
      <c r="P121" s="51">
        <f t="shared" si="14"/>
        <v>46</v>
      </c>
      <c r="Q121" s="52" t="str">
        <f t="shared" si="15"/>
        <v>(1, 3, 0)</v>
      </c>
      <c r="R121" s="52">
        <f>COUNTIFS(Pirma_Karta[Līga],Pirma_Karta[[#This Row],[Līga]],Pirma_Karta[[GS Kopā ]],"&gt;"&amp;Pirma_Karta[[#This Row],[GS Kopā ]])+1</f>
        <v>83</v>
      </c>
      <c r="S121" s="46" t="s">
        <v>150</v>
      </c>
      <c r="T121" s="118">
        <v>7</v>
      </c>
      <c r="U121" s="118">
        <v>6</v>
      </c>
      <c r="V121" s="118">
        <v>3</v>
      </c>
      <c r="W121" s="118">
        <v>2</v>
      </c>
      <c r="X121" s="118">
        <v>0</v>
      </c>
      <c r="Y121" s="118">
        <v>5</v>
      </c>
      <c r="Z121" s="118">
        <v>5</v>
      </c>
      <c r="AA121" s="118">
        <v>3</v>
      </c>
      <c r="AB121" s="118">
        <v>3</v>
      </c>
      <c r="AC121" s="118">
        <v>0</v>
      </c>
      <c r="AD121" s="55">
        <f t="shared" si="11"/>
        <v>34</v>
      </c>
      <c r="AE121" s="56" t="str">
        <f t="shared" si="16"/>
        <v>(0, 0, 0)</v>
      </c>
      <c r="AF121" s="56">
        <f>COUNTIFS(Pirma_Karta[Līga],Pirma_Karta[[#This Row],[Līga]],Pirma_Karta[VS Kopā],"&gt;"&amp;Pirma_Karta[[#This Row],[VS Kopā]])+1</f>
        <v>102</v>
      </c>
      <c r="AG121" s="18">
        <f t="shared" si="17"/>
        <v>80</v>
      </c>
      <c r="AH121" s="15">
        <f>RANK(Pirma_Karta[[#This Row],[Punkti
 (GS + VS)]],Pirma_Karta[Punkti
 (GS + VS)],0)</f>
        <v>117</v>
      </c>
      <c r="AI121" s="15">
        <f>COUNTIFS(Pirma_Karta[Līga],Pirma_Karta[[#This Row],[Līga]],Pirma_Karta[Punkti
 (GS + VS)],"&gt;"&amp;Pirma_Karta[Punkti
 (GS + VS)])+1</f>
        <v>89</v>
      </c>
    </row>
    <row r="122" spans="1:35" ht="15.75" x14ac:dyDescent="0.25">
      <c r="A122" s="9">
        <v>118</v>
      </c>
      <c r="B122" s="26">
        <v>159</v>
      </c>
      <c r="C122" s="34" t="s">
        <v>36</v>
      </c>
      <c r="D122" s="49" t="s">
        <v>310</v>
      </c>
      <c r="E122" s="46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51">
        <f t="shared" si="14"/>
        <v>0</v>
      </c>
      <c r="Q122" s="52" t="str">
        <f t="shared" si="15"/>
        <v>(0, 0, 0)</v>
      </c>
      <c r="R122" s="52">
        <f>COUNTIFS(Pirma_Karta[Līga],Pirma_Karta[[#This Row],[Līga]],Pirma_Karta[[GS Kopā ]],"&gt;"&amp;Pirma_Karta[[#This Row],[GS Kopā ]])+1</f>
        <v>118</v>
      </c>
      <c r="S122" s="46" t="s">
        <v>149</v>
      </c>
      <c r="T122" s="118">
        <v>8</v>
      </c>
      <c r="U122" s="118">
        <v>8</v>
      </c>
      <c r="V122" s="118">
        <v>8</v>
      </c>
      <c r="W122" s="118">
        <v>6</v>
      </c>
      <c r="X122" s="118">
        <v>4</v>
      </c>
      <c r="Y122" s="118">
        <v>10</v>
      </c>
      <c r="Z122" s="118">
        <v>10</v>
      </c>
      <c r="AA122" s="118">
        <v>10</v>
      </c>
      <c r="AB122" s="118">
        <v>8</v>
      </c>
      <c r="AC122" s="118">
        <v>7</v>
      </c>
      <c r="AD122" s="55">
        <f t="shared" si="11"/>
        <v>79</v>
      </c>
      <c r="AE122" s="56" t="str">
        <f t="shared" si="16"/>
        <v>(3, 0, 4)</v>
      </c>
      <c r="AF122" s="56">
        <f>COUNTIFS(Pirma_Karta[Līga],Pirma_Karta[[#This Row],[Līga]],Pirma_Karta[VS Kopā],"&gt;"&amp;Pirma_Karta[[#This Row],[VS Kopā]])+1</f>
        <v>24</v>
      </c>
      <c r="AG122" s="18">
        <f t="shared" si="17"/>
        <v>79</v>
      </c>
      <c r="AH122" s="15">
        <f>RANK(Pirma_Karta[[#This Row],[Punkti
 (GS + VS)]],Pirma_Karta[Punkti
 (GS + VS)],0)</f>
        <v>119</v>
      </c>
      <c r="AI122" s="15">
        <f>COUNTIFS(Pirma_Karta[Līga],Pirma_Karta[[#This Row],[Līga]],Pirma_Karta[Punkti
 (GS + VS)],"&gt;"&amp;Pirma_Karta[Punkti
 (GS + VS)])+1</f>
        <v>91</v>
      </c>
    </row>
    <row r="123" spans="1:35" ht="15.75" x14ac:dyDescent="0.25">
      <c r="A123" s="9">
        <v>119</v>
      </c>
      <c r="B123" s="26">
        <v>71</v>
      </c>
      <c r="C123" s="34" t="s">
        <v>36</v>
      </c>
      <c r="D123" s="49" t="s">
        <v>138</v>
      </c>
      <c r="E123" s="46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51">
        <f t="shared" si="14"/>
        <v>0</v>
      </c>
      <c r="Q123" s="52" t="str">
        <f t="shared" si="15"/>
        <v>(0, 0, 0)</v>
      </c>
      <c r="R123" s="52">
        <f>COUNTIFS(Pirma_Karta[Līga],Pirma_Karta[[#This Row],[Līga]],Pirma_Karta[[GS Kopā ]],"&gt;"&amp;Pirma_Karta[[#This Row],[GS Kopā ]])+1</f>
        <v>118</v>
      </c>
      <c r="S123" s="46" t="s">
        <v>139</v>
      </c>
      <c r="T123" s="118">
        <v>9</v>
      </c>
      <c r="U123" s="118">
        <v>9</v>
      </c>
      <c r="V123" s="118">
        <v>8</v>
      </c>
      <c r="W123" s="118">
        <v>6</v>
      </c>
      <c r="X123" s="118">
        <v>1</v>
      </c>
      <c r="Y123" s="118">
        <v>10</v>
      </c>
      <c r="Z123" s="118">
        <v>9</v>
      </c>
      <c r="AA123" s="118">
        <v>9</v>
      </c>
      <c r="AB123" s="118">
        <v>8</v>
      </c>
      <c r="AC123" s="118">
        <v>7</v>
      </c>
      <c r="AD123" s="55">
        <f t="shared" si="11"/>
        <v>76</v>
      </c>
      <c r="AE123" s="56" t="str">
        <f t="shared" si="16"/>
        <v>(1, 4, 2)</v>
      </c>
      <c r="AF123" s="56">
        <f>COUNTIFS(Pirma_Karta[Līga],Pirma_Karta[[#This Row],[Līga]],Pirma_Karta[VS Kopā],"&gt;"&amp;Pirma_Karta[[#This Row],[VS Kopā]])+1</f>
        <v>29</v>
      </c>
      <c r="AG123" s="18">
        <f t="shared" si="17"/>
        <v>76</v>
      </c>
      <c r="AH123" s="15">
        <f>RANK(Pirma_Karta[[#This Row],[Punkti
 (GS + VS)]],Pirma_Karta[Punkti
 (GS + VS)],0)</f>
        <v>120</v>
      </c>
      <c r="AI123" s="15">
        <f>COUNTIFS(Pirma_Karta[Līga],Pirma_Karta[[#This Row],[Līga]],Pirma_Karta[Punkti
 (GS + VS)],"&gt;"&amp;Pirma_Karta[Punkti
 (GS + VS)])+1</f>
        <v>92</v>
      </c>
    </row>
    <row r="124" spans="1:35" ht="15.75" x14ac:dyDescent="0.25">
      <c r="A124" s="9">
        <v>120</v>
      </c>
      <c r="B124" s="202">
        <v>165</v>
      </c>
      <c r="C124" s="34" t="s">
        <v>36</v>
      </c>
      <c r="D124" s="49" t="s">
        <v>389</v>
      </c>
      <c r="E124" s="46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51">
        <f t="shared" si="14"/>
        <v>0</v>
      </c>
      <c r="Q124" s="52" t="str">
        <f t="shared" si="15"/>
        <v>(0, 0, 0)</v>
      </c>
      <c r="R124" s="52">
        <f>COUNTIFS(Pirma_Karta[Līga],Pirma_Karta[[#This Row],[Līga]],Pirma_Karta[[GS Kopā ]],"&gt;"&amp;Pirma_Karta[[#This Row],[GS Kopā ]])+1</f>
        <v>118</v>
      </c>
      <c r="S124" s="203" t="s">
        <v>45</v>
      </c>
      <c r="T124" s="118">
        <v>9</v>
      </c>
      <c r="U124" s="118">
        <v>9</v>
      </c>
      <c r="V124" s="118">
        <v>8</v>
      </c>
      <c r="W124" s="118">
        <v>4</v>
      </c>
      <c r="X124" s="118">
        <v>0</v>
      </c>
      <c r="Y124" s="118">
        <v>10</v>
      </c>
      <c r="Z124" s="118">
        <v>9</v>
      </c>
      <c r="AA124" s="118">
        <v>9</v>
      </c>
      <c r="AB124" s="118">
        <v>8</v>
      </c>
      <c r="AC124" s="118">
        <v>8</v>
      </c>
      <c r="AD124" s="55">
        <f t="shared" si="11"/>
        <v>74</v>
      </c>
      <c r="AE124" s="56" t="str">
        <f t="shared" si="16"/>
        <v>(1, 4, 3)</v>
      </c>
      <c r="AF124" s="56">
        <f>COUNTIFS(Pirma_Karta[Līga],Pirma_Karta[[#This Row],[Līga]],Pirma_Karta[VS Kopā],"&gt;"&amp;Pirma_Karta[[#This Row],[VS Kopā]])+1</f>
        <v>36</v>
      </c>
      <c r="AG124" s="18">
        <f t="shared" si="17"/>
        <v>74</v>
      </c>
      <c r="AH124" s="15">
        <f>RANK(Pirma_Karta[[#This Row],[Punkti
 (GS + VS)]],Pirma_Karta[Punkti
 (GS + VS)],0)</f>
        <v>121</v>
      </c>
      <c r="AI124" s="15">
        <f>COUNTIFS(Pirma_Karta[Līga],Pirma_Karta[[#This Row],[Līga]],Pirma_Karta[Punkti
 (GS + VS)],"&gt;"&amp;Pirma_Karta[Punkti
 (GS + VS)])+1</f>
        <v>93</v>
      </c>
    </row>
    <row r="125" spans="1:35" ht="15.75" x14ac:dyDescent="0.25">
      <c r="A125" s="9">
        <v>121</v>
      </c>
      <c r="B125" s="26">
        <v>110</v>
      </c>
      <c r="C125" s="34" t="s">
        <v>36</v>
      </c>
      <c r="D125" s="49" t="s">
        <v>126</v>
      </c>
      <c r="E125" s="46" t="s">
        <v>127</v>
      </c>
      <c r="F125" s="118">
        <v>7</v>
      </c>
      <c r="G125" s="118">
        <v>4</v>
      </c>
      <c r="H125" s="118">
        <v>8</v>
      </c>
      <c r="I125" s="118">
        <v>5</v>
      </c>
      <c r="J125" s="118">
        <v>5</v>
      </c>
      <c r="K125" s="118">
        <v>3</v>
      </c>
      <c r="L125" s="118">
        <v>1</v>
      </c>
      <c r="M125" s="118">
        <v>0</v>
      </c>
      <c r="N125" s="118">
        <v>0</v>
      </c>
      <c r="O125" s="118">
        <v>0</v>
      </c>
      <c r="P125" s="51">
        <f t="shared" si="14"/>
        <v>33</v>
      </c>
      <c r="Q125" s="52" t="str">
        <f t="shared" si="15"/>
        <v>(0, 0, 1)</v>
      </c>
      <c r="R125" s="52">
        <f>COUNTIFS(Pirma_Karta[Līga],Pirma_Karta[[#This Row],[Līga]],Pirma_Karta[[GS Kopā ]],"&gt;"&amp;Pirma_Karta[[#This Row],[GS Kopā ]])+1</f>
        <v>105</v>
      </c>
      <c r="S125" s="46" t="s">
        <v>128</v>
      </c>
      <c r="T125" s="118">
        <v>9</v>
      </c>
      <c r="U125" s="118">
        <v>7</v>
      </c>
      <c r="V125" s="118">
        <v>5</v>
      </c>
      <c r="W125" s="118">
        <v>0</v>
      </c>
      <c r="X125" s="118">
        <v>0</v>
      </c>
      <c r="Y125" s="118">
        <v>8</v>
      </c>
      <c r="Z125" s="118">
        <v>6</v>
      </c>
      <c r="AA125" s="118">
        <v>4</v>
      </c>
      <c r="AB125" s="118">
        <v>1</v>
      </c>
      <c r="AC125" s="118">
        <v>0</v>
      </c>
      <c r="AD125" s="55">
        <f t="shared" si="11"/>
        <v>40</v>
      </c>
      <c r="AE125" s="56" t="str">
        <f t="shared" si="16"/>
        <v>(0, 1, 1)</v>
      </c>
      <c r="AF125" s="56">
        <f>COUNTIFS(Pirma_Karta[Līga],Pirma_Karta[[#This Row],[Līga]],Pirma_Karta[VS Kopā],"&gt;"&amp;Pirma_Karta[[#This Row],[VS Kopā]])+1</f>
        <v>95</v>
      </c>
      <c r="AG125" s="18">
        <f t="shared" si="17"/>
        <v>73</v>
      </c>
      <c r="AH125" s="15">
        <f>RANK(Pirma_Karta[[#This Row],[Punkti
 (GS + VS)]],Pirma_Karta[Punkti
 (GS + VS)],0)</f>
        <v>122</v>
      </c>
      <c r="AI125" s="15">
        <f>COUNTIFS(Pirma_Karta[Līga],Pirma_Karta[[#This Row],[Līga]],Pirma_Karta[Punkti
 (GS + VS)],"&gt;"&amp;Pirma_Karta[Punkti
 (GS + VS)])+1</f>
        <v>94</v>
      </c>
    </row>
    <row r="126" spans="1:35" ht="15.75" x14ac:dyDescent="0.25">
      <c r="A126" s="9">
        <v>122</v>
      </c>
      <c r="B126" s="26">
        <v>92</v>
      </c>
      <c r="C126" s="34" t="s">
        <v>36</v>
      </c>
      <c r="D126" s="49" t="s">
        <v>294</v>
      </c>
      <c r="E126" s="46" t="s">
        <v>289</v>
      </c>
      <c r="F126" s="118">
        <v>10</v>
      </c>
      <c r="G126" s="118">
        <v>9</v>
      </c>
      <c r="H126" s="118">
        <v>5</v>
      </c>
      <c r="I126" s="118">
        <v>8</v>
      </c>
      <c r="J126" s="118">
        <v>9</v>
      </c>
      <c r="K126" s="118">
        <v>7</v>
      </c>
      <c r="L126" s="118">
        <v>4</v>
      </c>
      <c r="M126" s="118">
        <v>5</v>
      </c>
      <c r="N126" s="118">
        <v>6</v>
      </c>
      <c r="O126" s="118">
        <v>8</v>
      </c>
      <c r="P126" s="51">
        <f t="shared" si="14"/>
        <v>71</v>
      </c>
      <c r="Q126" s="52" t="str">
        <f t="shared" si="15"/>
        <v>(1, 2, 2)</v>
      </c>
      <c r="R126" s="52">
        <f>COUNTIFS(Pirma_Karta[Līga],Pirma_Karta[[#This Row],[Līga]],Pirma_Karta[[GS Kopā ]],"&gt;"&amp;Pirma_Karta[[#This Row],[GS Kopā ]])+1</f>
        <v>34</v>
      </c>
      <c r="S126" s="46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55">
        <f t="shared" si="11"/>
        <v>0</v>
      </c>
      <c r="AE126" s="56" t="str">
        <f t="shared" si="16"/>
        <v>(0, 0, 0)</v>
      </c>
      <c r="AF126" s="56">
        <f>COUNTIFS(Pirma_Karta[Līga],Pirma_Karta[[#This Row],[Līga]],Pirma_Karta[VS Kopā],"&gt;"&amp;Pirma_Karta[[#This Row],[VS Kopā]])+1</f>
        <v>110</v>
      </c>
      <c r="AG126" s="18">
        <f t="shared" si="17"/>
        <v>71</v>
      </c>
      <c r="AH126" s="15">
        <f>RANK(Pirma_Karta[[#This Row],[Punkti
 (GS + VS)]],Pirma_Karta[Punkti
 (GS + VS)],0)</f>
        <v>123</v>
      </c>
      <c r="AI126" s="15">
        <f>COUNTIFS(Pirma_Karta[Līga],Pirma_Karta[[#This Row],[Līga]],Pirma_Karta[Punkti
 (GS + VS)],"&gt;"&amp;Pirma_Karta[Punkti
 (GS + VS)])+1</f>
        <v>95</v>
      </c>
    </row>
    <row r="127" spans="1:35" ht="15.75" x14ac:dyDescent="0.25">
      <c r="A127" s="9">
        <v>123</v>
      </c>
      <c r="B127" s="26">
        <v>53</v>
      </c>
      <c r="C127" s="34" t="s">
        <v>36</v>
      </c>
      <c r="D127" s="49" t="s">
        <v>159</v>
      </c>
      <c r="E127" s="46" t="s">
        <v>160</v>
      </c>
      <c r="F127" s="118">
        <v>2</v>
      </c>
      <c r="G127" s="118">
        <v>10</v>
      </c>
      <c r="H127" s="118">
        <v>4</v>
      </c>
      <c r="I127" s="118">
        <v>2</v>
      </c>
      <c r="J127" s="118">
        <v>3</v>
      </c>
      <c r="K127" s="118">
        <v>0</v>
      </c>
      <c r="L127" s="118">
        <v>0</v>
      </c>
      <c r="M127" s="118">
        <v>0</v>
      </c>
      <c r="N127" s="118">
        <v>0</v>
      </c>
      <c r="O127" s="118">
        <v>0</v>
      </c>
      <c r="P127" s="51">
        <f t="shared" si="14"/>
        <v>21</v>
      </c>
      <c r="Q127" s="52" t="str">
        <f t="shared" si="15"/>
        <v>(1, 0, 0)</v>
      </c>
      <c r="R127" s="52">
        <f>COUNTIFS(Pirma_Karta[Līga],Pirma_Karta[[#This Row],[Līga]],Pirma_Karta[[GS Kopā ]],"&gt;"&amp;Pirma_Karta[[#This Row],[GS Kopā ]])+1</f>
        <v>111</v>
      </c>
      <c r="S127" s="46" t="s">
        <v>161</v>
      </c>
      <c r="T127" s="118">
        <v>10</v>
      </c>
      <c r="U127" s="118">
        <v>7</v>
      </c>
      <c r="V127" s="118">
        <v>3</v>
      </c>
      <c r="W127" s="118">
        <v>3</v>
      </c>
      <c r="X127" s="118">
        <v>0</v>
      </c>
      <c r="Y127" s="118">
        <v>9</v>
      </c>
      <c r="Z127" s="118">
        <v>7</v>
      </c>
      <c r="AA127" s="118">
        <v>5</v>
      </c>
      <c r="AB127" s="118">
        <v>4</v>
      </c>
      <c r="AC127" s="118">
        <v>0</v>
      </c>
      <c r="AD127" s="55">
        <f t="shared" si="11"/>
        <v>48</v>
      </c>
      <c r="AE127" s="56" t="str">
        <f t="shared" si="16"/>
        <v>(1, 1, 0)</v>
      </c>
      <c r="AF127" s="56">
        <f>COUNTIFS(Pirma_Karta[Līga],Pirma_Karta[[#This Row],[Līga]],Pirma_Karta[VS Kopā],"&gt;"&amp;Pirma_Karta[[#This Row],[VS Kopā]])+1</f>
        <v>82</v>
      </c>
      <c r="AG127" s="18">
        <f t="shared" si="17"/>
        <v>69</v>
      </c>
      <c r="AH127" s="15">
        <f>RANK(Pirma_Karta[[#This Row],[Punkti
 (GS + VS)]],Pirma_Karta[Punkti
 (GS + VS)],0)</f>
        <v>124</v>
      </c>
      <c r="AI127" s="15">
        <f>COUNTIFS(Pirma_Karta[Līga],Pirma_Karta[[#This Row],[Līga]],Pirma_Karta[Punkti
 (GS + VS)],"&gt;"&amp;Pirma_Karta[Punkti
 (GS + VS)])+1</f>
        <v>96</v>
      </c>
    </row>
    <row r="128" spans="1:35" ht="15.75" x14ac:dyDescent="0.25">
      <c r="A128" s="9">
        <v>124</v>
      </c>
      <c r="B128" s="26">
        <v>49</v>
      </c>
      <c r="C128" s="34" t="s">
        <v>36</v>
      </c>
      <c r="D128" s="49" t="s">
        <v>309</v>
      </c>
      <c r="E128" s="46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51">
        <f t="shared" si="14"/>
        <v>0</v>
      </c>
      <c r="Q128" s="52" t="str">
        <f t="shared" si="15"/>
        <v>(0, 0, 0)</v>
      </c>
      <c r="R128" s="52">
        <f>COUNTIFS(Pirma_Karta[Līga],Pirma_Karta[[#This Row],[Līga]],Pirma_Karta[[GS Kopā ]],"&gt;"&amp;Pirma_Karta[[#This Row],[GS Kopā ]])+1</f>
        <v>118</v>
      </c>
      <c r="S128" s="46" t="s">
        <v>187</v>
      </c>
      <c r="T128" s="118">
        <v>9</v>
      </c>
      <c r="U128" s="118">
        <v>8</v>
      </c>
      <c r="V128" s="118">
        <v>8</v>
      </c>
      <c r="W128" s="118">
        <v>7</v>
      </c>
      <c r="X128" s="118">
        <v>1</v>
      </c>
      <c r="Y128" s="118">
        <v>9</v>
      </c>
      <c r="Z128" s="118">
        <v>8</v>
      </c>
      <c r="AA128" s="118">
        <v>7</v>
      </c>
      <c r="AB128" s="118">
        <v>7</v>
      </c>
      <c r="AC128" s="118">
        <v>5</v>
      </c>
      <c r="AD128" s="55">
        <f t="shared" si="11"/>
        <v>69</v>
      </c>
      <c r="AE128" s="56" t="str">
        <f t="shared" si="16"/>
        <v>(0, 2, 3)</v>
      </c>
      <c r="AF128" s="56">
        <f>COUNTIFS(Pirma_Karta[Līga],Pirma_Karta[[#This Row],[Līga]],Pirma_Karta[VS Kopā],"&gt;"&amp;Pirma_Karta[[#This Row],[VS Kopā]])+1</f>
        <v>45</v>
      </c>
      <c r="AG128" s="18">
        <f t="shared" si="17"/>
        <v>69</v>
      </c>
      <c r="AH128" s="15">
        <f>RANK(Pirma_Karta[[#This Row],[Punkti
 (GS + VS)]],Pirma_Karta[Punkti
 (GS + VS)],0)</f>
        <v>124</v>
      </c>
      <c r="AI128" s="15">
        <f>COUNTIFS(Pirma_Karta[Līga],Pirma_Karta[[#This Row],[Līga]],Pirma_Karta[Punkti
 (GS + VS)],"&gt;"&amp;Pirma_Karta[Punkti
 (GS + VS)])+1</f>
        <v>96</v>
      </c>
    </row>
    <row r="129" spans="1:35" ht="15.75" x14ac:dyDescent="0.25">
      <c r="A129" s="9">
        <v>125</v>
      </c>
      <c r="B129" s="26">
        <v>62</v>
      </c>
      <c r="C129" s="34" t="s">
        <v>36</v>
      </c>
      <c r="D129" s="49" t="s">
        <v>158</v>
      </c>
      <c r="E129" s="46" t="s">
        <v>91</v>
      </c>
      <c r="F129" s="118">
        <v>10</v>
      </c>
      <c r="G129" s="118">
        <v>10</v>
      </c>
      <c r="H129" s="118">
        <v>4</v>
      </c>
      <c r="I129" s="118">
        <v>8</v>
      </c>
      <c r="J129" s="118">
        <v>9</v>
      </c>
      <c r="K129" s="118">
        <v>8</v>
      </c>
      <c r="L129" s="118">
        <v>6</v>
      </c>
      <c r="M129" s="118">
        <v>8</v>
      </c>
      <c r="N129" s="118">
        <v>4</v>
      </c>
      <c r="O129" s="118">
        <v>0</v>
      </c>
      <c r="P129" s="51">
        <f t="shared" si="14"/>
        <v>67</v>
      </c>
      <c r="Q129" s="52" t="str">
        <f t="shared" si="15"/>
        <v>(2, 1, 3)</v>
      </c>
      <c r="R129" s="52">
        <f>COUNTIFS(Pirma_Karta[Līga],Pirma_Karta[[#This Row],[Līga]],Pirma_Karta[[GS Kopā ]],"&gt;"&amp;Pirma_Karta[[#This Row],[GS Kopā ]])+1</f>
        <v>45</v>
      </c>
      <c r="S129" s="46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55">
        <f t="shared" si="11"/>
        <v>0</v>
      </c>
      <c r="AE129" s="56" t="str">
        <f t="shared" si="16"/>
        <v>(0, 0, 0)</v>
      </c>
      <c r="AF129" s="56">
        <f>COUNTIFS(Pirma_Karta[Līga],Pirma_Karta[[#This Row],[Līga]],Pirma_Karta[VS Kopā],"&gt;"&amp;Pirma_Karta[[#This Row],[VS Kopā]])+1</f>
        <v>110</v>
      </c>
      <c r="AG129" s="18">
        <f t="shared" si="17"/>
        <v>67</v>
      </c>
      <c r="AH129" s="15">
        <f>RANK(Pirma_Karta[[#This Row],[Punkti
 (GS + VS)]],Pirma_Karta[Punkti
 (GS + VS)],0)</f>
        <v>126</v>
      </c>
      <c r="AI129" s="15">
        <f>COUNTIFS(Pirma_Karta[Līga],Pirma_Karta[[#This Row],[Līga]],Pirma_Karta[Punkti
 (GS + VS)],"&gt;"&amp;Pirma_Karta[Punkti
 (GS + VS)])+1</f>
        <v>98</v>
      </c>
    </row>
    <row r="130" spans="1:35" ht="15.75" x14ac:dyDescent="0.25">
      <c r="A130" s="9">
        <v>126</v>
      </c>
      <c r="B130" s="202">
        <v>166</v>
      </c>
      <c r="C130" s="34" t="s">
        <v>36</v>
      </c>
      <c r="D130" s="49" t="s">
        <v>390</v>
      </c>
      <c r="E130" s="46" t="s">
        <v>409</v>
      </c>
      <c r="F130" s="118">
        <v>10</v>
      </c>
      <c r="G130" s="118">
        <v>10</v>
      </c>
      <c r="H130" s="118">
        <v>9</v>
      </c>
      <c r="I130" s="118">
        <v>8</v>
      </c>
      <c r="J130" s="118">
        <v>8</v>
      </c>
      <c r="K130" s="118">
        <v>7</v>
      </c>
      <c r="L130" s="118">
        <v>6</v>
      </c>
      <c r="M130" s="118">
        <v>4</v>
      </c>
      <c r="N130" s="118">
        <v>4</v>
      </c>
      <c r="O130" s="118">
        <v>0</v>
      </c>
      <c r="P130" s="51">
        <f t="shared" si="14"/>
        <v>66</v>
      </c>
      <c r="Q130" s="52" t="str">
        <f t="shared" si="15"/>
        <v>(2, 1, 2)</v>
      </c>
      <c r="R130" s="52">
        <f>COUNTIFS(Pirma_Karta[Līga],Pirma_Karta[[#This Row],[Līga]],Pirma_Karta[[GS Kopā ]],"&gt;"&amp;Pirma_Karta[[#This Row],[GS Kopā ]])+1</f>
        <v>46</v>
      </c>
      <c r="S130" s="203" t="s">
        <v>212</v>
      </c>
      <c r="T130" s="204">
        <v>3</v>
      </c>
      <c r="U130" s="117">
        <v>2</v>
      </c>
      <c r="V130" s="117">
        <v>2</v>
      </c>
      <c r="W130" s="117">
        <v>1</v>
      </c>
      <c r="X130" s="117">
        <v>0</v>
      </c>
      <c r="Y130" s="117">
        <v>8</v>
      </c>
      <c r="Z130" s="117">
        <v>8</v>
      </c>
      <c r="AA130" s="117">
        <v>5</v>
      </c>
      <c r="AB130" s="117">
        <v>5</v>
      </c>
      <c r="AC130" s="117">
        <v>0</v>
      </c>
      <c r="AD130" s="55">
        <f t="shared" si="11"/>
        <v>34</v>
      </c>
      <c r="AE130" s="56" t="str">
        <f>"("&amp;COUNTIF(T128:AC128,10)&amp;", "&amp;COUNTIF(T128:AC128,9)&amp;", "&amp;COUNTIF(T128:AC128,8)&amp;")"</f>
        <v>(0, 2, 3)</v>
      </c>
      <c r="AF130" s="56">
        <f>COUNTIFS(Pirma_Karta[Līga],Pirma_Karta[[#This Row],[Līga]],Pirma_Karta[VS Kopā],"&gt;"&amp;Pirma_Karta[[#This Row],[VS Kopā]])+1</f>
        <v>102</v>
      </c>
      <c r="AG130" s="18">
        <f>(SUM(F130:O130))+(SUM(T128:AC128))</f>
        <v>135</v>
      </c>
      <c r="AH130" s="15">
        <f>RANK(Pirma_Karta[[#This Row],[Punkti
 (GS + VS)]],Pirma_Karta[Punkti
 (GS + VS)],0)</f>
        <v>57</v>
      </c>
      <c r="AI130" s="15">
        <f>COUNTIFS(Pirma_Karta[Līga],Pirma_Karta[[#This Row],[Līga]],Pirma_Karta[Punkti
 (GS + VS)],"&gt;"&amp;Pirma_Karta[Punkti
 (GS + VS)])+1</f>
        <v>39</v>
      </c>
    </row>
    <row r="131" spans="1:35" ht="15.75" x14ac:dyDescent="0.25">
      <c r="A131" s="9">
        <v>127</v>
      </c>
      <c r="B131" s="26">
        <v>136</v>
      </c>
      <c r="C131" s="34" t="s">
        <v>36</v>
      </c>
      <c r="D131" s="49" t="s">
        <v>300</v>
      </c>
      <c r="E131" s="46" t="s">
        <v>249</v>
      </c>
      <c r="F131" s="118">
        <v>10</v>
      </c>
      <c r="G131" s="118">
        <v>10</v>
      </c>
      <c r="H131" s="118">
        <v>10</v>
      </c>
      <c r="I131" s="118">
        <v>10</v>
      </c>
      <c r="J131" s="118">
        <v>1</v>
      </c>
      <c r="K131" s="118">
        <v>9</v>
      </c>
      <c r="L131" s="118">
        <v>8</v>
      </c>
      <c r="M131" s="118">
        <v>7</v>
      </c>
      <c r="N131" s="118">
        <v>1</v>
      </c>
      <c r="O131" s="118">
        <v>0</v>
      </c>
      <c r="P131" s="51">
        <f t="shared" si="14"/>
        <v>66</v>
      </c>
      <c r="Q131" s="52" t="str">
        <f t="shared" si="15"/>
        <v>(4, 1, 1)</v>
      </c>
      <c r="R131" s="52">
        <f>COUNTIFS(Pirma_Karta[Līga],Pirma_Karta[[#This Row],[Līga]],Pirma_Karta[[GS Kopā ]],"&gt;"&amp;Pirma_Karta[[#This Row],[GS Kopā ]])+1</f>
        <v>46</v>
      </c>
      <c r="S131" s="46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55">
        <f t="shared" si="11"/>
        <v>0</v>
      </c>
      <c r="AE131" s="56" t="str">
        <f t="shared" ref="AE131:AE194" si="18">"("&amp;COUNTIF(T131:AC131,10)&amp;", "&amp;COUNTIF(T131:AC131,9)&amp;", "&amp;COUNTIF(T131:AC131,8)&amp;")"</f>
        <v>(0, 0, 0)</v>
      </c>
      <c r="AF131" s="56">
        <f>COUNTIFS(Pirma_Karta[Līga],Pirma_Karta[[#This Row],[Līga]],Pirma_Karta[VS Kopā],"&gt;"&amp;Pirma_Karta[[#This Row],[VS Kopā]])+1</f>
        <v>110</v>
      </c>
      <c r="AG131" s="18">
        <f t="shared" ref="AG131:AG170" si="19">(SUM(F131:O131))+(SUM(T131:AC131))</f>
        <v>66</v>
      </c>
      <c r="AH131" s="15">
        <f>RANK(Pirma_Karta[[#This Row],[Punkti
 (GS + VS)]],Pirma_Karta[Punkti
 (GS + VS)],0)</f>
        <v>127</v>
      </c>
      <c r="AI131" s="15">
        <f>COUNTIFS(Pirma_Karta[Līga],Pirma_Karta[[#This Row],[Līga]],Pirma_Karta[Punkti
 (GS + VS)],"&gt;"&amp;Pirma_Karta[Punkti
 (GS + VS)])+1</f>
        <v>99</v>
      </c>
    </row>
    <row r="132" spans="1:35" ht="15.75" x14ac:dyDescent="0.25">
      <c r="A132" s="9">
        <v>128</v>
      </c>
      <c r="B132" s="26">
        <v>131</v>
      </c>
      <c r="C132" s="34" t="s">
        <v>36</v>
      </c>
      <c r="D132" s="49" t="s">
        <v>42</v>
      </c>
      <c r="E132" s="46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51">
        <f t="shared" si="14"/>
        <v>0</v>
      </c>
      <c r="Q132" s="52" t="str">
        <f t="shared" si="15"/>
        <v>(0, 0, 0)</v>
      </c>
      <c r="R132" s="52">
        <f>COUNTIFS(Pirma_Karta[Līga],Pirma_Karta[[#This Row],[Līga]],Pirma_Karta[[GS Kopā ]],"&gt;"&amp;Pirma_Karta[[#This Row],[GS Kopā ]])+1</f>
        <v>118</v>
      </c>
      <c r="S132" s="46" t="s">
        <v>43</v>
      </c>
      <c r="T132" s="118">
        <v>10</v>
      </c>
      <c r="U132" s="118">
        <v>9</v>
      </c>
      <c r="V132" s="118">
        <v>8</v>
      </c>
      <c r="W132" s="118">
        <v>6</v>
      </c>
      <c r="X132" s="118">
        <v>0</v>
      </c>
      <c r="Y132" s="118">
        <v>8</v>
      </c>
      <c r="Z132" s="118">
        <v>8</v>
      </c>
      <c r="AA132" s="118">
        <v>7</v>
      </c>
      <c r="AB132" s="118">
        <v>4</v>
      </c>
      <c r="AC132" s="118">
        <v>4</v>
      </c>
      <c r="AD132" s="55">
        <f t="shared" si="11"/>
        <v>64</v>
      </c>
      <c r="AE132" s="56" t="str">
        <f t="shared" si="18"/>
        <v>(1, 1, 3)</v>
      </c>
      <c r="AF132" s="56">
        <f>COUNTIFS(Pirma_Karta[Līga],Pirma_Karta[[#This Row],[Līga]],Pirma_Karta[VS Kopā],"&gt;"&amp;Pirma_Karta[[#This Row],[VS Kopā]])+1</f>
        <v>55</v>
      </c>
      <c r="AG132" s="18">
        <f t="shared" si="19"/>
        <v>64</v>
      </c>
      <c r="AH132" s="15">
        <f>RANK(Pirma_Karta[[#This Row],[Punkti
 (GS + VS)]],Pirma_Karta[Punkti
 (GS + VS)],0)</f>
        <v>128</v>
      </c>
      <c r="AI132" s="15">
        <f>COUNTIFS(Pirma_Karta[Līga],Pirma_Karta[[#This Row],[Līga]],Pirma_Karta[Punkti
 (GS + VS)],"&gt;"&amp;Pirma_Karta[Punkti
 (GS + VS)])+1</f>
        <v>100</v>
      </c>
    </row>
    <row r="133" spans="1:35" ht="15.75" x14ac:dyDescent="0.25">
      <c r="A133" s="9">
        <v>129</v>
      </c>
      <c r="B133" s="26">
        <v>70</v>
      </c>
      <c r="C133" s="34" t="s">
        <v>36</v>
      </c>
      <c r="D133" s="49" t="s">
        <v>271</v>
      </c>
      <c r="E133" s="46" t="s">
        <v>272</v>
      </c>
      <c r="F133" s="118">
        <v>0</v>
      </c>
      <c r="G133" s="118">
        <v>1</v>
      </c>
      <c r="H133" s="118">
        <v>1</v>
      </c>
      <c r="I133" s="118">
        <v>4</v>
      </c>
      <c r="J133" s="118">
        <v>7</v>
      </c>
      <c r="K133" s="118">
        <v>4</v>
      </c>
      <c r="L133" s="118">
        <v>0</v>
      </c>
      <c r="M133" s="118">
        <v>0</v>
      </c>
      <c r="N133" s="118">
        <v>0</v>
      </c>
      <c r="O133" s="118">
        <v>0</v>
      </c>
      <c r="P133" s="51">
        <f t="shared" ref="P133:P164" si="20">SUM(F133:O133)</f>
        <v>17</v>
      </c>
      <c r="Q133" s="52" t="str">
        <f t="shared" ref="Q133:Q164" si="21">"("&amp;COUNTIF(F133:O133,10)&amp;", "&amp;COUNTIF(F133:O133,9)&amp;", "&amp;COUNTIF(F133:O133,8)&amp;")"</f>
        <v>(0, 0, 0)</v>
      </c>
      <c r="R133" s="52">
        <f>COUNTIFS(Pirma_Karta[Līga],Pirma_Karta[[#This Row],[Līga]],Pirma_Karta[[GS Kopā ]],"&gt;"&amp;Pirma_Karta[[#This Row],[GS Kopā ]])+1</f>
        <v>114</v>
      </c>
      <c r="S133" s="46" t="s">
        <v>273</v>
      </c>
      <c r="T133" s="118">
        <v>10</v>
      </c>
      <c r="U133" s="118">
        <v>9</v>
      </c>
      <c r="V133" s="118">
        <v>7</v>
      </c>
      <c r="W133" s="118">
        <v>4</v>
      </c>
      <c r="X133" s="118">
        <v>3</v>
      </c>
      <c r="Y133" s="118">
        <v>5</v>
      </c>
      <c r="Z133" s="118">
        <v>2</v>
      </c>
      <c r="AA133" s="118">
        <v>2</v>
      </c>
      <c r="AB133" s="118">
        <v>2</v>
      </c>
      <c r="AC133" s="118">
        <v>2</v>
      </c>
      <c r="AD133" s="55">
        <f t="shared" ref="AD133:AD196" si="22">SUM(T133:AC133)</f>
        <v>46</v>
      </c>
      <c r="AE133" s="56" t="str">
        <f t="shared" si="18"/>
        <v>(1, 1, 0)</v>
      </c>
      <c r="AF133" s="56">
        <f>COUNTIFS(Pirma_Karta[Līga],Pirma_Karta[[#This Row],[Līga]],Pirma_Karta[VS Kopā],"&gt;"&amp;Pirma_Karta[[#This Row],[VS Kopā]])+1</f>
        <v>86</v>
      </c>
      <c r="AG133" s="18">
        <f t="shared" si="19"/>
        <v>63</v>
      </c>
      <c r="AH133" s="15">
        <f>RANK(Pirma_Karta[[#This Row],[Punkti
 (GS + VS)]],Pirma_Karta[Punkti
 (GS + VS)],0)</f>
        <v>129</v>
      </c>
      <c r="AI133" s="15">
        <f>COUNTIFS(Pirma_Karta[Līga],Pirma_Karta[[#This Row],[Līga]],Pirma_Karta[Punkti
 (GS + VS)],"&gt;"&amp;Pirma_Karta[Punkti
 (GS + VS)])+1</f>
        <v>101</v>
      </c>
    </row>
    <row r="134" spans="1:35" ht="15.75" x14ac:dyDescent="0.25">
      <c r="A134" s="9">
        <v>130</v>
      </c>
      <c r="B134" s="26">
        <v>144</v>
      </c>
      <c r="C134" s="34" t="s">
        <v>36</v>
      </c>
      <c r="D134" s="49" t="s">
        <v>81</v>
      </c>
      <c r="E134" s="46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51">
        <f t="shared" si="20"/>
        <v>0</v>
      </c>
      <c r="Q134" s="52" t="str">
        <f t="shared" si="21"/>
        <v>(0, 0, 0)</v>
      </c>
      <c r="R134" s="52">
        <f>COUNTIFS(Pirma_Karta[Līga],Pirma_Karta[[#This Row],[Līga]],Pirma_Karta[[GS Kopā ]],"&gt;"&amp;Pirma_Karta[[#This Row],[GS Kopā ]])+1</f>
        <v>118</v>
      </c>
      <c r="S134" s="46" t="s">
        <v>82</v>
      </c>
      <c r="T134" s="118">
        <v>8</v>
      </c>
      <c r="U134" s="118">
        <v>8</v>
      </c>
      <c r="V134" s="118">
        <v>4</v>
      </c>
      <c r="W134" s="118">
        <v>1</v>
      </c>
      <c r="X134" s="118">
        <v>0</v>
      </c>
      <c r="Y134" s="118">
        <v>9</v>
      </c>
      <c r="Z134" s="118">
        <v>9</v>
      </c>
      <c r="AA134" s="118">
        <v>9</v>
      </c>
      <c r="AB134" s="118">
        <v>7</v>
      </c>
      <c r="AC134" s="118">
        <v>7</v>
      </c>
      <c r="AD134" s="55">
        <f t="shared" si="22"/>
        <v>62</v>
      </c>
      <c r="AE134" s="56" t="str">
        <f t="shared" si="18"/>
        <v>(0, 3, 2)</v>
      </c>
      <c r="AF134" s="56">
        <f>COUNTIFS(Pirma_Karta[Līga],Pirma_Karta[[#This Row],[Līga]],Pirma_Karta[VS Kopā],"&gt;"&amp;Pirma_Karta[[#This Row],[VS Kopā]])+1</f>
        <v>60</v>
      </c>
      <c r="AG134" s="18">
        <f t="shared" si="19"/>
        <v>62</v>
      </c>
      <c r="AH134" s="15">
        <f>RANK(Pirma_Karta[[#This Row],[Punkti
 (GS + VS)]],Pirma_Karta[Punkti
 (GS + VS)],0)</f>
        <v>130</v>
      </c>
      <c r="AI134" s="15">
        <f>COUNTIFS(Pirma_Karta[Līga],Pirma_Karta[[#This Row],[Līga]],Pirma_Karta[Punkti
 (GS + VS)],"&gt;"&amp;Pirma_Karta[Punkti
 (GS + VS)])+1</f>
        <v>102</v>
      </c>
    </row>
    <row r="135" spans="1:35" ht="15.75" x14ac:dyDescent="0.25">
      <c r="A135" s="9">
        <v>131</v>
      </c>
      <c r="B135" s="26">
        <v>83</v>
      </c>
      <c r="C135" s="34" t="s">
        <v>36</v>
      </c>
      <c r="D135" s="49" t="s">
        <v>167</v>
      </c>
      <c r="E135" s="46" t="s">
        <v>145</v>
      </c>
      <c r="F135" s="118">
        <v>7</v>
      </c>
      <c r="G135" s="118">
        <v>5</v>
      </c>
      <c r="H135" s="118">
        <v>5</v>
      </c>
      <c r="I135" s="118">
        <v>5</v>
      </c>
      <c r="J135" s="118">
        <v>1</v>
      </c>
      <c r="K135" s="118">
        <v>10</v>
      </c>
      <c r="L135" s="118">
        <v>8</v>
      </c>
      <c r="M135" s="118">
        <v>7</v>
      </c>
      <c r="N135" s="118">
        <v>7</v>
      </c>
      <c r="O135" s="118">
        <v>6</v>
      </c>
      <c r="P135" s="51">
        <f t="shared" si="20"/>
        <v>61</v>
      </c>
      <c r="Q135" s="52" t="str">
        <f t="shared" si="21"/>
        <v>(1, 0, 1)</v>
      </c>
      <c r="R135" s="52">
        <f>COUNTIFS(Pirma_Karta[Līga],Pirma_Karta[[#This Row],[Līga]],Pirma_Karta[[GS Kopā ]],"&gt;"&amp;Pirma_Karta[[#This Row],[GS Kopā ]])+1</f>
        <v>56</v>
      </c>
      <c r="S135" s="46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55">
        <f t="shared" si="22"/>
        <v>0</v>
      </c>
      <c r="AE135" s="56" t="str">
        <f t="shared" si="18"/>
        <v>(0, 0, 0)</v>
      </c>
      <c r="AF135" s="56">
        <f>COUNTIFS(Pirma_Karta[Līga],Pirma_Karta[[#This Row],[Līga]],Pirma_Karta[VS Kopā],"&gt;"&amp;Pirma_Karta[[#This Row],[VS Kopā]])+1</f>
        <v>110</v>
      </c>
      <c r="AG135" s="18">
        <f t="shared" si="19"/>
        <v>61</v>
      </c>
      <c r="AH135" s="15">
        <f>RANK(Pirma_Karta[[#This Row],[Punkti
 (GS + VS)]],Pirma_Karta[Punkti
 (GS + VS)],0)</f>
        <v>131</v>
      </c>
      <c r="AI135" s="15">
        <f>COUNTIFS(Pirma_Karta[Līga],Pirma_Karta[[#This Row],[Līga]],Pirma_Karta[Punkti
 (GS + VS)],"&gt;"&amp;Pirma_Karta[Punkti
 (GS + VS)])+1</f>
        <v>103</v>
      </c>
    </row>
    <row r="136" spans="1:35" ht="15.75" x14ac:dyDescent="0.25">
      <c r="A136" s="9">
        <v>132</v>
      </c>
      <c r="B136" s="26">
        <v>51</v>
      </c>
      <c r="C136" s="34" t="s">
        <v>36</v>
      </c>
      <c r="D136" s="48" t="s">
        <v>221</v>
      </c>
      <c r="E136" s="46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51">
        <f t="shared" si="20"/>
        <v>0</v>
      </c>
      <c r="Q136" s="52" t="str">
        <f t="shared" si="21"/>
        <v>(0, 0, 0)</v>
      </c>
      <c r="R136" s="52">
        <f>COUNTIFS(Pirma_Karta[Līga],Pirma_Karta[[#This Row],[Līga]],Pirma_Karta[[GS Kopā ]],"&gt;"&amp;Pirma_Karta[[#This Row],[GS Kopā ]])+1</f>
        <v>118</v>
      </c>
      <c r="S136" s="46" t="s">
        <v>93</v>
      </c>
      <c r="T136" s="118">
        <v>10</v>
      </c>
      <c r="U136" s="118">
        <v>9</v>
      </c>
      <c r="V136" s="118">
        <v>8</v>
      </c>
      <c r="W136" s="118">
        <v>8</v>
      </c>
      <c r="X136" s="118">
        <v>2</v>
      </c>
      <c r="Y136" s="118">
        <v>8</v>
      </c>
      <c r="Z136" s="118">
        <v>7</v>
      </c>
      <c r="AA136" s="118">
        <v>6</v>
      </c>
      <c r="AB136" s="118">
        <v>3</v>
      </c>
      <c r="AC136" s="118">
        <v>0</v>
      </c>
      <c r="AD136" s="55">
        <f t="shared" si="22"/>
        <v>61</v>
      </c>
      <c r="AE136" s="56" t="str">
        <f t="shared" si="18"/>
        <v>(1, 1, 3)</v>
      </c>
      <c r="AF136" s="56">
        <f>COUNTIFS(Pirma_Karta[Līga],Pirma_Karta[[#This Row],[Līga]],Pirma_Karta[VS Kopā],"&gt;"&amp;Pirma_Karta[[#This Row],[VS Kopā]])+1</f>
        <v>62</v>
      </c>
      <c r="AG136" s="18">
        <f t="shared" si="19"/>
        <v>61</v>
      </c>
      <c r="AH136" s="15">
        <f>RANK(Pirma_Karta[[#This Row],[Punkti
 (GS + VS)]],Pirma_Karta[Punkti
 (GS + VS)],0)</f>
        <v>131</v>
      </c>
      <c r="AI136" s="15">
        <f>COUNTIFS(Pirma_Karta[Līga],Pirma_Karta[[#This Row],[Līga]],Pirma_Karta[Punkti
 (GS + VS)],"&gt;"&amp;Pirma_Karta[Punkti
 (GS + VS)])+1</f>
        <v>103</v>
      </c>
    </row>
    <row r="137" spans="1:35" ht="15.75" x14ac:dyDescent="0.25">
      <c r="A137" s="9">
        <v>133</v>
      </c>
      <c r="B137" s="26">
        <v>72</v>
      </c>
      <c r="C137" s="34" t="s">
        <v>36</v>
      </c>
      <c r="D137" s="49" t="s">
        <v>278</v>
      </c>
      <c r="E137" s="46" t="s">
        <v>50</v>
      </c>
      <c r="F137" s="118">
        <v>7</v>
      </c>
      <c r="G137" s="118">
        <v>5</v>
      </c>
      <c r="H137" s="118">
        <v>3</v>
      </c>
      <c r="I137" s="118">
        <v>3</v>
      </c>
      <c r="J137" s="118">
        <v>3</v>
      </c>
      <c r="K137" s="118">
        <v>1</v>
      </c>
      <c r="L137" s="118">
        <v>1</v>
      </c>
      <c r="M137" s="118">
        <v>3</v>
      </c>
      <c r="N137" s="118">
        <v>0</v>
      </c>
      <c r="O137" s="118">
        <v>0</v>
      </c>
      <c r="P137" s="51">
        <f t="shared" si="20"/>
        <v>26</v>
      </c>
      <c r="Q137" s="52" t="str">
        <f t="shared" si="21"/>
        <v>(0, 0, 0)</v>
      </c>
      <c r="R137" s="52">
        <f>COUNTIFS(Pirma_Karta[Līga],Pirma_Karta[[#This Row],[Līga]],Pirma_Karta[[GS Kopā ]],"&gt;"&amp;Pirma_Karta[[#This Row],[GS Kopā ]])+1</f>
        <v>110</v>
      </c>
      <c r="S137" s="46" t="s">
        <v>192</v>
      </c>
      <c r="T137" s="118">
        <v>8</v>
      </c>
      <c r="U137" s="118">
        <v>4</v>
      </c>
      <c r="V137" s="118">
        <v>3</v>
      </c>
      <c r="W137" s="118">
        <v>3</v>
      </c>
      <c r="X137" s="118">
        <v>2</v>
      </c>
      <c r="Y137" s="118">
        <v>4</v>
      </c>
      <c r="Z137" s="118">
        <v>4</v>
      </c>
      <c r="AA137" s="118">
        <v>3</v>
      </c>
      <c r="AB137" s="118">
        <v>2</v>
      </c>
      <c r="AC137" s="118">
        <v>1</v>
      </c>
      <c r="AD137" s="55">
        <f t="shared" si="22"/>
        <v>34</v>
      </c>
      <c r="AE137" s="56" t="str">
        <f t="shared" si="18"/>
        <v>(0, 0, 1)</v>
      </c>
      <c r="AF137" s="56">
        <f>COUNTIFS(Pirma_Karta[Līga],Pirma_Karta[[#This Row],[Līga]],Pirma_Karta[VS Kopā],"&gt;"&amp;Pirma_Karta[[#This Row],[VS Kopā]])+1</f>
        <v>102</v>
      </c>
      <c r="AG137" s="18">
        <f t="shared" si="19"/>
        <v>60</v>
      </c>
      <c r="AH137" s="15">
        <f>RANK(Pirma_Karta[[#This Row],[Punkti
 (GS + VS)]],Pirma_Karta[Punkti
 (GS + VS)],0)</f>
        <v>133</v>
      </c>
      <c r="AI137" s="15">
        <f>COUNTIFS(Pirma_Karta[Līga],Pirma_Karta[[#This Row],[Līga]],Pirma_Karta[Punkti
 (GS + VS)],"&gt;"&amp;Pirma_Karta[Punkti
 (GS + VS)])+1</f>
        <v>105</v>
      </c>
    </row>
    <row r="138" spans="1:35" ht="15.75" x14ac:dyDescent="0.25">
      <c r="A138" s="9">
        <v>134</v>
      </c>
      <c r="B138" s="26">
        <v>130</v>
      </c>
      <c r="C138" s="34" t="s">
        <v>36</v>
      </c>
      <c r="D138" s="49" t="s">
        <v>44</v>
      </c>
      <c r="E138" s="46" t="s">
        <v>45</v>
      </c>
      <c r="F138" s="118">
        <v>8</v>
      </c>
      <c r="G138" s="118">
        <v>9</v>
      </c>
      <c r="H138" s="118">
        <v>7</v>
      </c>
      <c r="I138" s="118">
        <v>6</v>
      </c>
      <c r="J138" s="118">
        <v>6</v>
      </c>
      <c r="K138" s="118">
        <v>6</v>
      </c>
      <c r="L138" s="118">
        <v>4</v>
      </c>
      <c r="M138" s="118">
        <v>4</v>
      </c>
      <c r="N138" s="118">
        <v>4</v>
      </c>
      <c r="O138" s="118">
        <v>4</v>
      </c>
      <c r="P138" s="51">
        <f t="shared" si="20"/>
        <v>58</v>
      </c>
      <c r="Q138" s="52" t="str">
        <f t="shared" si="21"/>
        <v>(0, 1, 1)</v>
      </c>
      <c r="R138" s="52">
        <f>COUNTIFS(Pirma_Karta[Līga],Pirma_Karta[[#This Row],[Līga]],Pirma_Karta[[GS Kopā ]],"&gt;"&amp;Pirma_Karta[[#This Row],[GS Kopā ]])+1</f>
        <v>63</v>
      </c>
      <c r="S138" s="46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55">
        <f t="shared" si="22"/>
        <v>0</v>
      </c>
      <c r="AE138" s="56" t="str">
        <f t="shared" si="18"/>
        <v>(0, 0, 0)</v>
      </c>
      <c r="AF138" s="56">
        <f>COUNTIFS(Pirma_Karta[Līga],Pirma_Karta[[#This Row],[Līga]],Pirma_Karta[VS Kopā],"&gt;"&amp;Pirma_Karta[[#This Row],[VS Kopā]])+1</f>
        <v>110</v>
      </c>
      <c r="AG138" s="18">
        <f t="shared" si="19"/>
        <v>58</v>
      </c>
      <c r="AH138" s="15">
        <f>RANK(Pirma_Karta[[#This Row],[Punkti
 (GS + VS)]],Pirma_Karta[Punkti
 (GS + VS)],0)</f>
        <v>134</v>
      </c>
      <c r="AI138" s="15">
        <f>COUNTIFS(Pirma_Karta[Līga],Pirma_Karta[[#This Row],[Līga]],Pirma_Karta[Punkti
 (GS + VS)],"&gt;"&amp;Pirma_Karta[Punkti
 (GS + VS)])+1</f>
        <v>106</v>
      </c>
    </row>
    <row r="139" spans="1:35" ht="15.75" x14ac:dyDescent="0.25">
      <c r="A139" s="9">
        <v>135</v>
      </c>
      <c r="B139" s="26">
        <v>31</v>
      </c>
      <c r="C139" s="34" t="s">
        <v>36</v>
      </c>
      <c r="D139" s="49" t="s">
        <v>40</v>
      </c>
      <c r="E139" s="46" t="s">
        <v>41</v>
      </c>
      <c r="F139" s="118">
        <v>3</v>
      </c>
      <c r="G139" s="118">
        <v>7</v>
      </c>
      <c r="H139" s="118">
        <v>5</v>
      </c>
      <c r="I139" s="118">
        <v>9</v>
      </c>
      <c r="J139" s="118">
        <v>7</v>
      </c>
      <c r="K139" s="118">
        <v>10</v>
      </c>
      <c r="L139" s="118">
        <v>10</v>
      </c>
      <c r="M139" s="118">
        <v>7</v>
      </c>
      <c r="N139" s="118">
        <v>0</v>
      </c>
      <c r="O139" s="118">
        <v>0</v>
      </c>
      <c r="P139" s="51">
        <f t="shared" si="20"/>
        <v>58</v>
      </c>
      <c r="Q139" s="52" t="str">
        <f t="shared" si="21"/>
        <v>(2, 1, 0)</v>
      </c>
      <c r="R139" s="52">
        <f>COUNTIFS(Pirma_Karta[Līga],Pirma_Karta[[#This Row],[Līga]],Pirma_Karta[[GS Kopā ]],"&gt;"&amp;Pirma_Karta[[#This Row],[GS Kopā ]])+1</f>
        <v>63</v>
      </c>
      <c r="S139" s="46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55">
        <f t="shared" si="22"/>
        <v>0</v>
      </c>
      <c r="AE139" s="56" t="str">
        <f t="shared" si="18"/>
        <v>(0, 0, 0)</v>
      </c>
      <c r="AF139" s="56">
        <f>COUNTIFS(Pirma_Karta[Līga],Pirma_Karta[[#This Row],[Līga]],Pirma_Karta[VS Kopā],"&gt;"&amp;Pirma_Karta[[#This Row],[VS Kopā]])+1</f>
        <v>110</v>
      </c>
      <c r="AG139" s="18">
        <f t="shared" si="19"/>
        <v>58</v>
      </c>
      <c r="AH139" s="15">
        <f>RANK(Pirma_Karta[[#This Row],[Punkti
 (GS + VS)]],Pirma_Karta[Punkti
 (GS + VS)],0)</f>
        <v>134</v>
      </c>
      <c r="AI139" s="15">
        <f>COUNTIFS(Pirma_Karta[Līga],Pirma_Karta[[#This Row],[Līga]],Pirma_Karta[Punkti
 (GS + VS)],"&gt;"&amp;Pirma_Karta[Punkti
 (GS + VS)])+1</f>
        <v>106</v>
      </c>
    </row>
    <row r="140" spans="1:35" ht="15.75" x14ac:dyDescent="0.25">
      <c r="A140" s="9">
        <v>136</v>
      </c>
      <c r="B140" s="26">
        <v>33</v>
      </c>
      <c r="C140" s="34" t="s">
        <v>36</v>
      </c>
      <c r="D140" s="49" t="s">
        <v>94</v>
      </c>
      <c r="E140" s="46" t="s">
        <v>95</v>
      </c>
      <c r="F140" s="118">
        <v>7</v>
      </c>
      <c r="G140" s="118">
        <v>10</v>
      </c>
      <c r="H140" s="118">
        <v>10</v>
      </c>
      <c r="I140" s="118">
        <v>10</v>
      </c>
      <c r="J140" s="118">
        <v>8</v>
      </c>
      <c r="K140" s="118">
        <v>6</v>
      </c>
      <c r="L140" s="118">
        <v>2</v>
      </c>
      <c r="M140" s="118">
        <v>2</v>
      </c>
      <c r="N140" s="118">
        <v>2</v>
      </c>
      <c r="O140" s="118">
        <v>0</v>
      </c>
      <c r="P140" s="51">
        <f t="shared" si="20"/>
        <v>57</v>
      </c>
      <c r="Q140" s="52" t="str">
        <f t="shared" si="21"/>
        <v>(3, 0, 1)</v>
      </c>
      <c r="R140" s="52">
        <f>COUNTIFS(Pirma_Karta[Līga],Pirma_Karta[[#This Row],[Līga]],Pirma_Karta[[GS Kopā ]],"&gt;"&amp;Pirma_Karta[[#This Row],[GS Kopā ]])+1</f>
        <v>65</v>
      </c>
      <c r="S140" s="46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55">
        <f t="shared" si="22"/>
        <v>0</v>
      </c>
      <c r="AE140" s="56" t="str">
        <f t="shared" si="18"/>
        <v>(0, 0, 0)</v>
      </c>
      <c r="AF140" s="56">
        <f>COUNTIFS(Pirma_Karta[Līga],Pirma_Karta[[#This Row],[Līga]],Pirma_Karta[VS Kopā],"&gt;"&amp;Pirma_Karta[[#This Row],[VS Kopā]])+1</f>
        <v>110</v>
      </c>
      <c r="AG140" s="18">
        <f t="shared" si="19"/>
        <v>57</v>
      </c>
      <c r="AH140" s="15">
        <f>RANK(Pirma_Karta[[#This Row],[Punkti
 (GS + VS)]],Pirma_Karta[Punkti
 (GS + VS)],0)</f>
        <v>136</v>
      </c>
      <c r="AI140" s="15">
        <f>COUNTIFS(Pirma_Karta[Līga],Pirma_Karta[[#This Row],[Līga]],Pirma_Karta[Punkti
 (GS + VS)],"&gt;"&amp;Pirma_Karta[Punkti
 (GS + VS)])+1</f>
        <v>108</v>
      </c>
    </row>
    <row r="141" spans="1:35" ht="15.75" x14ac:dyDescent="0.25">
      <c r="A141" s="9">
        <v>137</v>
      </c>
      <c r="B141" s="26">
        <v>76</v>
      </c>
      <c r="C141" s="34" t="s">
        <v>36</v>
      </c>
      <c r="D141" s="48" t="s">
        <v>256</v>
      </c>
      <c r="E141" s="46" t="s">
        <v>118</v>
      </c>
      <c r="F141" s="118">
        <v>7</v>
      </c>
      <c r="G141" s="118">
        <v>1</v>
      </c>
      <c r="H141" s="118">
        <v>6</v>
      </c>
      <c r="I141" s="118">
        <v>8</v>
      </c>
      <c r="J141" s="118">
        <v>8</v>
      </c>
      <c r="K141" s="118">
        <v>6</v>
      </c>
      <c r="L141" s="118">
        <v>2</v>
      </c>
      <c r="M141" s="118">
        <v>7</v>
      </c>
      <c r="N141" s="118">
        <v>6</v>
      </c>
      <c r="O141" s="118">
        <v>6</v>
      </c>
      <c r="P141" s="51">
        <f t="shared" si="20"/>
        <v>57</v>
      </c>
      <c r="Q141" s="52" t="str">
        <f t="shared" si="21"/>
        <v>(0, 0, 2)</v>
      </c>
      <c r="R141" s="52">
        <f>COUNTIFS(Pirma_Karta[Līga],Pirma_Karta[[#This Row],[Līga]],Pirma_Karta[[GS Kopā ]],"&gt;"&amp;Pirma_Karta[[#This Row],[GS Kopā ]])+1</f>
        <v>65</v>
      </c>
      <c r="S141" s="46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55">
        <f t="shared" si="22"/>
        <v>0</v>
      </c>
      <c r="AE141" s="56" t="str">
        <f t="shared" si="18"/>
        <v>(0, 0, 0)</v>
      </c>
      <c r="AF141" s="56">
        <f>COUNTIFS(Pirma_Karta[Līga],Pirma_Karta[[#This Row],[Līga]],Pirma_Karta[VS Kopā],"&gt;"&amp;Pirma_Karta[[#This Row],[VS Kopā]])+1</f>
        <v>110</v>
      </c>
      <c r="AG141" s="18">
        <f t="shared" si="19"/>
        <v>57</v>
      </c>
      <c r="AH141" s="15">
        <f>RANK(Pirma_Karta[[#This Row],[Punkti
 (GS + VS)]],Pirma_Karta[Punkti
 (GS + VS)],0)</f>
        <v>136</v>
      </c>
      <c r="AI141" s="15">
        <f>COUNTIFS(Pirma_Karta[Līga],Pirma_Karta[[#This Row],[Līga]],Pirma_Karta[Punkti
 (GS + VS)],"&gt;"&amp;Pirma_Karta[Punkti
 (GS + VS)])+1</f>
        <v>108</v>
      </c>
    </row>
    <row r="142" spans="1:35" ht="15.75" x14ac:dyDescent="0.25">
      <c r="A142" s="9">
        <v>138</v>
      </c>
      <c r="B142" s="26">
        <v>146</v>
      </c>
      <c r="C142" s="34" t="s">
        <v>36</v>
      </c>
      <c r="D142" s="48" t="s">
        <v>285</v>
      </c>
      <c r="E142" s="46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51">
        <f t="shared" si="20"/>
        <v>0</v>
      </c>
      <c r="Q142" s="52" t="str">
        <f t="shared" si="21"/>
        <v>(0, 0, 0)</v>
      </c>
      <c r="R142" s="52">
        <f>COUNTIFS(Pirma_Karta[Līga],Pirma_Karta[[#This Row],[Līga]],Pirma_Karta[[GS Kopā ]],"&gt;"&amp;Pirma_Karta[[#This Row],[GS Kopā ]])+1</f>
        <v>118</v>
      </c>
      <c r="S142" s="46" t="s">
        <v>95</v>
      </c>
      <c r="T142" s="118">
        <v>7</v>
      </c>
      <c r="U142" s="118">
        <v>7</v>
      </c>
      <c r="V142" s="118">
        <v>5</v>
      </c>
      <c r="W142" s="118">
        <v>4</v>
      </c>
      <c r="X142" s="118">
        <v>0</v>
      </c>
      <c r="Y142" s="118">
        <v>10</v>
      </c>
      <c r="Z142" s="118">
        <v>9</v>
      </c>
      <c r="AA142" s="118">
        <v>8</v>
      </c>
      <c r="AB142" s="118">
        <v>6</v>
      </c>
      <c r="AC142" s="118">
        <v>1</v>
      </c>
      <c r="AD142" s="55">
        <f t="shared" si="22"/>
        <v>57</v>
      </c>
      <c r="AE142" s="56" t="str">
        <f t="shared" si="18"/>
        <v>(1, 1, 1)</v>
      </c>
      <c r="AF142" s="56">
        <f>COUNTIFS(Pirma_Karta[Līga],Pirma_Karta[[#This Row],[Līga]],Pirma_Karta[VS Kopā],"&gt;"&amp;Pirma_Karta[[#This Row],[VS Kopā]])+1</f>
        <v>67</v>
      </c>
      <c r="AG142" s="18">
        <f t="shared" si="19"/>
        <v>57</v>
      </c>
      <c r="AH142" s="15">
        <f>RANK(Pirma_Karta[[#This Row],[Punkti
 (GS + VS)]],Pirma_Karta[Punkti
 (GS + VS)],0)</f>
        <v>136</v>
      </c>
      <c r="AI142" s="15">
        <f>COUNTIFS(Pirma_Karta[Līga],Pirma_Karta[[#This Row],[Līga]],Pirma_Karta[Punkti
 (GS + VS)],"&gt;"&amp;Pirma_Karta[Punkti
 (GS + VS)])+1</f>
        <v>108</v>
      </c>
    </row>
    <row r="143" spans="1:35" ht="15.75" x14ac:dyDescent="0.25">
      <c r="A143" s="9">
        <v>139</v>
      </c>
      <c r="B143" s="26">
        <v>93</v>
      </c>
      <c r="C143" s="34" t="s">
        <v>57</v>
      </c>
      <c r="D143" s="49" t="s">
        <v>168</v>
      </c>
      <c r="E143" s="46" t="s">
        <v>169</v>
      </c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51">
        <f t="shared" si="20"/>
        <v>0</v>
      </c>
      <c r="Q143" s="52" t="str">
        <f t="shared" si="21"/>
        <v>(0, 0, 0)</v>
      </c>
      <c r="R143" s="52">
        <f>COUNTIFS(Pirma_Karta[Līga],Pirma_Karta[[#This Row],[Līga]],Pirma_Karta[[GS Kopā ]],"&gt;"&amp;Pirma_Karta[[#This Row],[GS Kopā ]])+1</f>
        <v>29</v>
      </c>
      <c r="S143" s="46" t="s">
        <v>170</v>
      </c>
      <c r="T143" s="118">
        <v>8</v>
      </c>
      <c r="U143" s="118">
        <v>8</v>
      </c>
      <c r="V143" s="118">
        <v>8</v>
      </c>
      <c r="W143" s="118">
        <v>5</v>
      </c>
      <c r="X143" s="118">
        <v>0</v>
      </c>
      <c r="Y143" s="118">
        <v>6</v>
      </c>
      <c r="Z143" s="118">
        <v>6</v>
      </c>
      <c r="AA143" s="118">
        <v>5</v>
      </c>
      <c r="AB143" s="118">
        <v>5</v>
      </c>
      <c r="AC143" s="118">
        <v>5</v>
      </c>
      <c r="AD143" s="55">
        <f t="shared" si="22"/>
        <v>56</v>
      </c>
      <c r="AE143" s="56" t="str">
        <f t="shared" si="18"/>
        <v>(0, 0, 3)</v>
      </c>
      <c r="AF143" s="56">
        <f>COUNTIFS(Pirma_Karta[Līga],Pirma_Karta[[#This Row],[Līga]],Pirma_Karta[VS Kopā],"&gt;"&amp;Pirma_Karta[[#This Row],[VS Kopā]])+1</f>
        <v>19</v>
      </c>
      <c r="AG143" s="18">
        <f t="shared" si="19"/>
        <v>56</v>
      </c>
      <c r="AH143" s="15">
        <f>RANK(Pirma_Karta[[#This Row],[Punkti
 (GS + VS)]],Pirma_Karta[Punkti
 (GS + VS)],0)</f>
        <v>139</v>
      </c>
      <c r="AI143" s="15">
        <f>COUNTIFS(Pirma_Karta[Līga],Pirma_Karta[[#This Row],[Līga]],Pirma_Karta[Punkti
 (GS + VS)],"&gt;"&amp;Pirma_Karta[Punkti
 (GS + VS)])+1</f>
        <v>29</v>
      </c>
    </row>
    <row r="144" spans="1:35" ht="15.75" x14ac:dyDescent="0.25">
      <c r="A144" s="9">
        <v>140</v>
      </c>
      <c r="B144" s="26">
        <v>81</v>
      </c>
      <c r="C144" s="34" t="s">
        <v>36</v>
      </c>
      <c r="D144" s="49" t="s">
        <v>311</v>
      </c>
      <c r="E144" s="46" t="s">
        <v>60</v>
      </c>
      <c r="F144" s="118">
        <v>7</v>
      </c>
      <c r="G144" s="118">
        <v>2</v>
      </c>
      <c r="H144" s="118">
        <v>0</v>
      </c>
      <c r="I144" s="118">
        <v>0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51">
        <f t="shared" si="20"/>
        <v>9</v>
      </c>
      <c r="Q144" s="52" t="str">
        <f t="shared" si="21"/>
        <v>(0, 0, 0)</v>
      </c>
      <c r="R144" s="52">
        <f>COUNTIFS(Pirma_Karta[Līga],Pirma_Karta[[#This Row],[Līga]],Pirma_Karta[[GS Kopā ]],"&gt;"&amp;Pirma_Karta[[#This Row],[GS Kopā ]])+1</f>
        <v>117</v>
      </c>
      <c r="S144" s="46" t="s">
        <v>246</v>
      </c>
      <c r="T144" s="118">
        <v>8</v>
      </c>
      <c r="U144" s="118">
        <v>7</v>
      </c>
      <c r="V144" s="118">
        <v>1</v>
      </c>
      <c r="W144" s="118">
        <v>0</v>
      </c>
      <c r="X144" s="118">
        <v>0</v>
      </c>
      <c r="Y144" s="118">
        <v>9</v>
      </c>
      <c r="Z144" s="118">
        <v>6</v>
      </c>
      <c r="AA144" s="118">
        <v>5</v>
      </c>
      <c r="AB144" s="118">
        <v>5</v>
      </c>
      <c r="AC144" s="118">
        <v>5</v>
      </c>
      <c r="AD144" s="55">
        <f t="shared" si="22"/>
        <v>46</v>
      </c>
      <c r="AE144" s="56" t="str">
        <f t="shared" si="18"/>
        <v>(0, 1, 1)</v>
      </c>
      <c r="AF144" s="56">
        <f>COUNTIFS(Pirma_Karta[Līga],Pirma_Karta[[#This Row],[Līga]],Pirma_Karta[VS Kopā],"&gt;"&amp;Pirma_Karta[[#This Row],[VS Kopā]])+1</f>
        <v>86</v>
      </c>
      <c r="AG144" s="18">
        <f t="shared" si="19"/>
        <v>55</v>
      </c>
      <c r="AH144" s="15">
        <f>RANK(Pirma_Karta[[#This Row],[Punkti
 (GS + VS)]],Pirma_Karta[Punkti
 (GS + VS)],0)</f>
        <v>140</v>
      </c>
      <c r="AI144" s="15">
        <f>COUNTIFS(Pirma_Karta[Līga],Pirma_Karta[[#This Row],[Līga]],Pirma_Karta[Punkti
 (GS + VS)],"&gt;"&amp;Pirma_Karta[Punkti
 (GS + VS)])+1</f>
        <v>111</v>
      </c>
    </row>
    <row r="145" spans="1:35" ht="15.75" x14ac:dyDescent="0.25">
      <c r="A145" s="9">
        <v>141</v>
      </c>
      <c r="B145" s="26">
        <v>149</v>
      </c>
      <c r="C145" s="34" t="s">
        <v>36</v>
      </c>
      <c r="D145" s="48" t="s">
        <v>70</v>
      </c>
      <c r="E145" s="46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51">
        <f t="shared" si="20"/>
        <v>0</v>
      </c>
      <c r="Q145" s="52" t="str">
        <f t="shared" si="21"/>
        <v>(0, 0, 0)</v>
      </c>
      <c r="R145" s="52">
        <f>COUNTIFS(Pirma_Karta[Līga],Pirma_Karta[[#This Row],[Līga]],Pirma_Karta[[GS Kopā ]],"&gt;"&amp;Pirma_Karta[[#This Row],[GS Kopā ]])+1</f>
        <v>118</v>
      </c>
      <c r="S145" s="46" t="s">
        <v>71</v>
      </c>
      <c r="T145" s="118">
        <v>9</v>
      </c>
      <c r="U145" s="118">
        <v>5</v>
      </c>
      <c r="V145" s="118">
        <v>4</v>
      </c>
      <c r="W145" s="118">
        <v>3</v>
      </c>
      <c r="X145" s="118">
        <v>2</v>
      </c>
      <c r="Y145" s="118">
        <v>8</v>
      </c>
      <c r="Z145" s="118">
        <v>7</v>
      </c>
      <c r="AA145" s="118">
        <v>7</v>
      </c>
      <c r="AB145" s="118">
        <v>6</v>
      </c>
      <c r="AC145" s="118">
        <v>3</v>
      </c>
      <c r="AD145" s="55">
        <f t="shared" si="22"/>
        <v>54</v>
      </c>
      <c r="AE145" s="56" t="str">
        <f t="shared" si="18"/>
        <v>(0, 1, 1)</v>
      </c>
      <c r="AF145" s="56">
        <f>COUNTIFS(Pirma_Karta[Līga],Pirma_Karta[[#This Row],[Līga]],Pirma_Karta[VS Kopā],"&gt;"&amp;Pirma_Karta[[#This Row],[VS Kopā]])+1</f>
        <v>75</v>
      </c>
      <c r="AG145" s="18">
        <f t="shared" si="19"/>
        <v>54</v>
      </c>
      <c r="AH145" s="15">
        <f>RANK(Pirma_Karta[[#This Row],[Punkti
 (GS + VS)]],Pirma_Karta[Punkti
 (GS + VS)],0)</f>
        <v>141</v>
      </c>
      <c r="AI145" s="15">
        <f>COUNTIFS(Pirma_Karta[Līga],Pirma_Karta[[#This Row],[Līga]],Pirma_Karta[Punkti
 (GS + VS)],"&gt;"&amp;Pirma_Karta[Punkti
 (GS + VS)])+1</f>
        <v>112</v>
      </c>
    </row>
    <row r="146" spans="1:35" ht="15.75" x14ac:dyDescent="0.25">
      <c r="A146" s="9">
        <v>142</v>
      </c>
      <c r="B146" s="26">
        <v>36</v>
      </c>
      <c r="C146" s="34" t="s">
        <v>36</v>
      </c>
      <c r="D146" s="50" t="s">
        <v>263</v>
      </c>
      <c r="E146" s="46" t="s">
        <v>264</v>
      </c>
      <c r="F146" s="118">
        <v>2</v>
      </c>
      <c r="G146" s="118">
        <v>4</v>
      </c>
      <c r="H146" s="118">
        <v>6</v>
      </c>
      <c r="I146" s="118">
        <v>6</v>
      </c>
      <c r="J146" s="118">
        <v>6</v>
      </c>
      <c r="K146" s="118">
        <v>8</v>
      </c>
      <c r="L146" s="118">
        <v>9</v>
      </c>
      <c r="M146" s="118">
        <v>10</v>
      </c>
      <c r="N146" s="118">
        <v>2</v>
      </c>
      <c r="O146" s="118">
        <v>0</v>
      </c>
      <c r="P146" s="51">
        <f t="shared" si="20"/>
        <v>53</v>
      </c>
      <c r="Q146" s="52" t="str">
        <f t="shared" si="21"/>
        <v>(1, 1, 1)</v>
      </c>
      <c r="R146" s="52">
        <f>COUNTIFS(Pirma_Karta[Līga],Pirma_Karta[[#This Row],[Līga]],Pirma_Karta[[GS Kopā ]],"&gt;"&amp;Pirma_Karta[[#This Row],[GS Kopā ]])+1</f>
        <v>71</v>
      </c>
      <c r="S146" s="46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55">
        <f t="shared" si="22"/>
        <v>0</v>
      </c>
      <c r="AE146" s="56" t="str">
        <f t="shared" si="18"/>
        <v>(0, 0, 0)</v>
      </c>
      <c r="AF146" s="56">
        <f>COUNTIFS(Pirma_Karta[Līga],Pirma_Karta[[#This Row],[Līga]],Pirma_Karta[VS Kopā],"&gt;"&amp;Pirma_Karta[[#This Row],[VS Kopā]])+1</f>
        <v>110</v>
      </c>
      <c r="AG146" s="18">
        <f t="shared" si="19"/>
        <v>53</v>
      </c>
      <c r="AH146" s="15">
        <f>RANK(Pirma_Karta[[#This Row],[Punkti
 (GS + VS)]],Pirma_Karta[Punkti
 (GS + VS)],0)</f>
        <v>142</v>
      </c>
      <c r="AI146" s="15">
        <f>COUNTIFS(Pirma_Karta[Līga],Pirma_Karta[[#This Row],[Līga]],Pirma_Karta[Punkti
 (GS + VS)],"&gt;"&amp;Pirma_Karta[Punkti
 (GS + VS)])+1</f>
        <v>113</v>
      </c>
    </row>
    <row r="147" spans="1:35" ht="15.75" x14ac:dyDescent="0.25">
      <c r="A147" s="9">
        <v>143</v>
      </c>
      <c r="B147" s="26">
        <v>145</v>
      </c>
      <c r="C147" s="34" t="s">
        <v>36</v>
      </c>
      <c r="D147" s="49" t="s">
        <v>52</v>
      </c>
      <c r="E147" s="46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51">
        <f t="shared" si="20"/>
        <v>0</v>
      </c>
      <c r="Q147" s="52" t="str">
        <f t="shared" si="21"/>
        <v>(0, 0, 0)</v>
      </c>
      <c r="R147" s="52">
        <f>COUNTIFS(Pirma_Karta[Līga],Pirma_Karta[[#This Row],[Līga]],Pirma_Karta[[GS Kopā ]],"&gt;"&amp;Pirma_Karta[[#This Row],[GS Kopā ]])+1</f>
        <v>118</v>
      </c>
      <c r="S147" s="46" t="s">
        <v>218</v>
      </c>
      <c r="T147" s="118">
        <v>9</v>
      </c>
      <c r="U147" s="118">
        <v>7</v>
      </c>
      <c r="V147" s="118">
        <v>5</v>
      </c>
      <c r="W147" s="118">
        <v>5</v>
      </c>
      <c r="X147" s="118">
        <v>1</v>
      </c>
      <c r="Y147" s="118">
        <v>9</v>
      </c>
      <c r="Z147" s="118">
        <v>6</v>
      </c>
      <c r="AA147" s="118">
        <v>5</v>
      </c>
      <c r="AB147" s="118">
        <v>5</v>
      </c>
      <c r="AC147" s="118">
        <v>1</v>
      </c>
      <c r="AD147" s="55">
        <f t="shared" si="22"/>
        <v>53</v>
      </c>
      <c r="AE147" s="56" t="str">
        <f t="shared" si="18"/>
        <v>(0, 2, 0)</v>
      </c>
      <c r="AF147" s="56">
        <f>COUNTIFS(Pirma_Karta[Līga],Pirma_Karta[[#This Row],[Līga]],Pirma_Karta[VS Kopā],"&gt;"&amp;Pirma_Karta[[#This Row],[VS Kopā]])+1</f>
        <v>77</v>
      </c>
      <c r="AG147" s="18">
        <f t="shared" si="19"/>
        <v>53</v>
      </c>
      <c r="AH147" s="15">
        <f>RANK(Pirma_Karta[[#This Row],[Punkti
 (GS + VS)]],Pirma_Karta[Punkti
 (GS + VS)],0)</f>
        <v>142</v>
      </c>
      <c r="AI147" s="15">
        <f>COUNTIFS(Pirma_Karta[Līga],Pirma_Karta[[#This Row],[Līga]],Pirma_Karta[Punkti
 (GS + VS)],"&gt;"&amp;Pirma_Karta[Punkti
 (GS + VS)])+1</f>
        <v>113</v>
      </c>
    </row>
    <row r="148" spans="1:35" ht="15.75" x14ac:dyDescent="0.25">
      <c r="A148" s="9">
        <v>144</v>
      </c>
      <c r="B148" s="26">
        <v>118</v>
      </c>
      <c r="C148" s="34" t="s">
        <v>36</v>
      </c>
      <c r="D148" s="49" t="s">
        <v>233</v>
      </c>
      <c r="E148" s="46" t="s">
        <v>234</v>
      </c>
      <c r="F148" s="118">
        <v>10</v>
      </c>
      <c r="G148" s="118">
        <v>7</v>
      </c>
      <c r="H148" s="118">
        <v>8</v>
      </c>
      <c r="I148" s="118">
        <v>5</v>
      </c>
      <c r="J148" s="118">
        <v>5</v>
      </c>
      <c r="K148" s="118">
        <v>3</v>
      </c>
      <c r="L148" s="118">
        <v>6</v>
      </c>
      <c r="M148" s="118">
        <v>6</v>
      </c>
      <c r="N148" s="118">
        <v>0</v>
      </c>
      <c r="O148" s="118">
        <v>0</v>
      </c>
      <c r="P148" s="51">
        <f t="shared" si="20"/>
        <v>50</v>
      </c>
      <c r="Q148" s="52" t="str">
        <f t="shared" si="21"/>
        <v>(1, 0, 1)</v>
      </c>
      <c r="R148" s="52">
        <f>COUNTIFS(Pirma_Karta[Līga],Pirma_Karta[[#This Row],[Līga]],Pirma_Karta[[GS Kopā ]],"&gt;"&amp;Pirma_Karta[[#This Row],[GS Kopā ]])+1</f>
        <v>75</v>
      </c>
      <c r="S148" s="46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55">
        <f t="shared" si="22"/>
        <v>0</v>
      </c>
      <c r="AE148" s="56" t="str">
        <f t="shared" si="18"/>
        <v>(0, 0, 0)</v>
      </c>
      <c r="AF148" s="56">
        <f>COUNTIFS(Pirma_Karta[Līga],Pirma_Karta[[#This Row],[Līga]],Pirma_Karta[VS Kopā],"&gt;"&amp;Pirma_Karta[[#This Row],[VS Kopā]])+1</f>
        <v>110</v>
      </c>
      <c r="AG148" s="18">
        <f t="shared" si="19"/>
        <v>50</v>
      </c>
      <c r="AH148" s="15">
        <f>RANK(Pirma_Karta[[#This Row],[Punkti
 (GS + VS)]],Pirma_Karta[Punkti
 (GS + VS)],0)</f>
        <v>144</v>
      </c>
      <c r="AI148" s="15">
        <f>COUNTIFS(Pirma_Karta[Līga],Pirma_Karta[[#This Row],[Līga]],Pirma_Karta[Punkti
 (GS + VS)],"&gt;"&amp;Pirma_Karta[Punkti
 (GS + VS)])+1</f>
        <v>115</v>
      </c>
    </row>
    <row r="149" spans="1:35" ht="15.75" x14ac:dyDescent="0.25">
      <c r="A149" s="9">
        <v>145</v>
      </c>
      <c r="B149" s="26">
        <v>105</v>
      </c>
      <c r="C149" s="34" t="s">
        <v>36</v>
      </c>
      <c r="D149" s="50" t="s">
        <v>242</v>
      </c>
      <c r="E149" s="46" t="s">
        <v>184</v>
      </c>
      <c r="F149" s="118">
        <v>7</v>
      </c>
      <c r="G149" s="118">
        <v>5</v>
      </c>
      <c r="H149" s="118">
        <v>7</v>
      </c>
      <c r="I149" s="118">
        <v>8</v>
      </c>
      <c r="J149" s="118">
        <v>6</v>
      </c>
      <c r="K149" s="118">
        <v>5</v>
      </c>
      <c r="L149" s="118">
        <v>3</v>
      </c>
      <c r="M149" s="118">
        <v>6</v>
      </c>
      <c r="N149" s="118">
        <v>3</v>
      </c>
      <c r="O149" s="118">
        <v>0</v>
      </c>
      <c r="P149" s="51">
        <f t="shared" si="20"/>
        <v>50</v>
      </c>
      <c r="Q149" s="52" t="str">
        <f t="shared" si="21"/>
        <v>(0, 0, 1)</v>
      </c>
      <c r="R149" s="52">
        <f>COUNTIFS(Pirma_Karta[Līga],Pirma_Karta[[#This Row],[Līga]],Pirma_Karta[[GS Kopā ]],"&gt;"&amp;Pirma_Karta[[#This Row],[GS Kopā ]])+1</f>
        <v>75</v>
      </c>
      <c r="S149" s="46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55">
        <f t="shared" si="22"/>
        <v>0</v>
      </c>
      <c r="AE149" s="56" t="str">
        <f t="shared" si="18"/>
        <v>(0, 0, 0)</v>
      </c>
      <c r="AF149" s="56">
        <f>COUNTIFS(Pirma_Karta[Līga],Pirma_Karta[[#This Row],[Līga]],Pirma_Karta[VS Kopā],"&gt;"&amp;Pirma_Karta[[#This Row],[VS Kopā]])+1</f>
        <v>110</v>
      </c>
      <c r="AG149" s="18">
        <f t="shared" si="19"/>
        <v>50</v>
      </c>
      <c r="AH149" s="15">
        <f>RANK(Pirma_Karta[[#This Row],[Punkti
 (GS + VS)]],Pirma_Karta[Punkti
 (GS + VS)],0)</f>
        <v>144</v>
      </c>
      <c r="AI149" s="15">
        <f>COUNTIFS(Pirma_Karta[Līga],Pirma_Karta[[#This Row],[Līga]],Pirma_Karta[Punkti
 (GS + VS)],"&gt;"&amp;Pirma_Karta[Punkti
 (GS + VS)])+1</f>
        <v>115</v>
      </c>
    </row>
    <row r="150" spans="1:35" ht="15.75" x14ac:dyDescent="0.25">
      <c r="A150" s="9">
        <v>146</v>
      </c>
      <c r="B150" s="26">
        <v>82</v>
      </c>
      <c r="C150" s="34" t="s">
        <v>36</v>
      </c>
      <c r="D150" s="49" t="s">
        <v>217</v>
      </c>
      <c r="E150" s="46" t="s">
        <v>218</v>
      </c>
      <c r="F150" s="118">
        <v>1</v>
      </c>
      <c r="G150" s="118">
        <v>5</v>
      </c>
      <c r="H150" s="118">
        <v>7</v>
      </c>
      <c r="I150" s="118">
        <v>7</v>
      </c>
      <c r="J150" s="118">
        <v>3</v>
      </c>
      <c r="K150" s="118">
        <v>2</v>
      </c>
      <c r="L150" s="118">
        <v>10</v>
      </c>
      <c r="M150" s="118">
        <v>9</v>
      </c>
      <c r="N150" s="118">
        <v>4</v>
      </c>
      <c r="O150" s="118">
        <v>0</v>
      </c>
      <c r="P150" s="51">
        <f t="shared" si="20"/>
        <v>48</v>
      </c>
      <c r="Q150" s="52" t="str">
        <f t="shared" si="21"/>
        <v>(1, 1, 0)</v>
      </c>
      <c r="R150" s="52">
        <f>COUNTIFS(Pirma_Karta[Līga],Pirma_Karta[[#This Row],[Līga]],Pirma_Karta[[GS Kopā ]],"&gt;"&amp;Pirma_Karta[[#This Row],[GS Kopā ]])+1</f>
        <v>79</v>
      </c>
      <c r="S150" s="46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55">
        <f t="shared" si="22"/>
        <v>0</v>
      </c>
      <c r="AE150" s="56" t="str">
        <f t="shared" si="18"/>
        <v>(0, 0, 0)</v>
      </c>
      <c r="AF150" s="56">
        <f>COUNTIFS(Pirma_Karta[Līga],Pirma_Karta[[#This Row],[Līga]],Pirma_Karta[VS Kopā],"&gt;"&amp;Pirma_Karta[[#This Row],[VS Kopā]])+1</f>
        <v>110</v>
      </c>
      <c r="AG150" s="18">
        <f t="shared" si="19"/>
        <v>48</v>
      </c>
      <c r="AH150" s="15">
        <f>RANK(Pirma_Karta[[#This Row],[Punkti
 (GS + VS)]],Pirma_Karta[Punkti
 (GS + VS)],0)</f>
        <v>146</v>
      </c>
      <c r="AI150" s="15">
        <f>COUNTIFS(Pirma_Karta[Līga],Pirma_Karta[[#This Row],[Līga]],Pirma_Karta[Punkti
 (GS + VS)],"&gt;"&amp;Pirma_Karta[Punkti
 (GS + VS)])+1</f>
        <v>117</v>
      </c>
    </row>
    <row r="151" spans="1:35" ht="15.75" x14ac:dyDescent="0.25">
      <c r="A151" s="9">
        <v>147</v>
      </c>
      <c r="B151" s="26">
        <v>15</v>
      </c>
      <c r="C151" s="34" t="s">
        <v>36</v>
      </c>
      <c r="D151" s="49" t="s">
        <v>344</v>
      </c>
      <c r="E151" s="46" t="s">
        <v>161</v>
      </c>
      <c r="F151" s="118">
        <v>10</v>
      </c>
      <c r="G151" s="118">
        <v>8</v>
      </c>
      <c r="H151" s="118">
        <v>7</v>
      </c>
      <c r="I151" s="118">
        <v>1</v>
      </c>
      <c r="J151" s="118">
        <v>4</v>
      </c>
      <c r="K151" s="118">
        <v>3</v>
      </c>
      <c r="L151" s="118">
        <v>0</v>
      </c>
      <c r="M151" s="118">
        <v>2</v>
      </c>
      <c r="N151" s="118">
        <v>5</v>
      </c>
      <c r="O151" s="118">
        <v>5</v>
      </c>
      <c r="P151" s="51">
        <f t="shared" si="20"/>
        <v>45</v>
      </c>
      <c r="Q151" s="52" t="str">
        <f t="shared" si="21"/>
        <v>(1, 0, 1)</v>
      </c>
      <c r="R151" s="52">
        <f>COUNTIFS(Pirma_Karta[Līga],Pirma_Karta[[#This Row],[Līga]],Pirma_Karta[[GS Kopā ]],"&gt;"&amp;Pirma_Karta[[#This Row],[GS Kopā ]])+1</f>
        <v>86</v>
      </c>
      <c r="S151" s="46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55">
        <f t="shared" si="22"/>
        <v>0</v>
      </c>
      <c r="AE151" s="56" t="str">
        <f t="shared" si="18"/>
        <v>(0, 0, 0)</v>
      </c>
      <c r="AF151" s="56">
        <f>COUNTIFS(Pirma_Karta[Līga],Pirma_Karta[[#This Row],[Līga]],Pirma_Karta[VS Kopā],"&gt;"&amp;Pirma_Karta[[#This Row],[VS Kopā]])+1</f>
        <v>110</v>
      </c>
      <c r="AG151" s="18">
        <f t="shared" si="19"/>
        <v>45</v>
      </c>
      <c r="AH151" s="15">
        <f>RANK(Pirma_Karta[[#This Row],[Punkti
 (GS + VS)]],Pirma_Karta[Punkti
 (GS + VS)],0)</f>
        <v>147</v>
      </c>
      <c r="AI151" s="15">
        <f>COUNTIFS(Pirma_Karta[Līga],Pirma_Karta[[#This Row],[Līga]],Pirma_Karta[Punkti
 (GS + VS)],"&gt;"&amp;Pirma_Karta[Punkti
 (GS + VS)])+1</f>
        <v>118</v>
      </c>
    </row>
    <row r="152" spans="1:35" ht="15.75" x14ac:dyDescent="0.25">
      <c r="A152" s="9">
        <v>148</v>
      </c>
      <c r="B152" s="26">
        <v>119</v>
      </c>
      <c r="C152" s="34" t="s">
        <v>36</v>
      </c>
      <c r="D152" s="49" t="s">
        <v>198</v>
      </c>
      <c r="E152" s="46" t="s">
        <v>71</v>
      </c>
      <c r="F152" s="118">
        <v>10</v>
      </c>
      <c r="G152" s="118">
        <v>7</v>
      </c>
      <c r="H152" s="118">
        <v>9</v>
      </c>
      <c r="I152" s="118">
        <v>7</v>
      </c>
      <c r="J152" s="118">
        <v>3</v>
      </c>
      <c r="K152" s="118">
        <v>2</v>
      </c>
      <c r="L152" s="118">
        <v>4</v>
      </c>
      <c r="M152" s="118">
        <v>1</v>
      </c>
      <c r="N152" s="118">
        <v>0</v>
      </c>
      <c r="O152" s="118">
        <v>0</v>
      </c>
      <c r="P152" s="51">
        <f t="shared" si="20"/>
        <v>43</v>
      </c>
      <c r="Q152" s="52" t="str">
        <f t="shared" si="21"/>
        <v>(1, 1, 0)</v>
      </c>
      <c r="R152" s="52">
        <f>COUNTIFS(Pirma_Karta[Līga],Pirma_Karta[[#This Row],[Līga]],Pirma_Karta[[GS Kopā ]],"&gt;"&amp;Pirma_Karta[[#This Row],[GS Kopā ]])+1</f>
        <v>90</v>
      </c>
      <c r="S152" s="46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55">
        <f t="shared" si="22"/>
        <v>0</v>
      </c>
      <c r="AE152" s="56" t="str">
        <f t="shared" si="18"/>
        <v>(0, 0, 0)</v>
      </c>
      <c r="AF152" s="56">
        <f>COUNTIFS(Pirma_Karta[Līga],Pirma_Karta[[#This Row],[Līga]],Pirma_Karta[VS Kopā],"&gt;"&amp;Pirma_Karta[[#This Row],[VS Kopā]])+1</f>
        <v>110</v>
      </c>
      <c r="AG152" s="18">
        <f t="shared" si="19"/>
        <v>43</v>
      </c>
      <c r="AH152" s="15">
        <f>RANK(Pirma_Karta[[#This Row],[Punkti
 (GS + VS)]],Pirma_Karta[Punkti
 (GS + VS)],0)</f>
        <v>148</v>
      </c>
      <c r="AI152" s="15">
        <f>COUNTIFS(Pirma_Karta[Līga],Pirma_Karta[[#This Row],[Līga]],Pirma_Karta[Punkti
 (GS + VS)],"&gt;"&amp;Pirma_Karta[Punkti
 (GS + VS)])+1</f>
        <v>119</v>
      </c>
    </row>
    <row r="153" spans="1:35" ht="15.75" x14ac:dyDescent="0.25">
      <c r="A153" s="9">
        <v>149</v>
      </c>
      <c r="B153" s="26">
        <v>137</v>
      </c>
      <c r="C153" s="34" t="s">
        <v>36</v>
      </c>
      <c r="D153" s="49" t="s">
        <v>316</v>
      </c>
      <c r="E153" s="46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51">
        <f t="shared" si="20"/>
        <v>0</v>
      </c>
      <c r="Q153" s="52" t="str">
        <f t="shared" si="21"/>
        <v>(0, 0, 0)</v>
      </c>
      <c r="R153" s="52">
        <f>COUNTIFS(Pirma_Karta[Līga],Pirma_Karta[[#This Row],[Līga]],Pirma_Karta[[GS Kopā ]],"&gt;"&amp;Pirma_Karta[[#This Row],[GS Kopā ]])+1</f>
        <v>118</v>
      </c>
      <c r="S153" s="46" t="s">
        <v>223</v>
      </c>
      <c r="T153" s="118">
        <v>6</v>
      </c>
      <c r="U153" s="118">
        <v>4</v>
      </c>
      <c r="V153" s="118">
        <v>3</v>
      </c>
      <c r="W153" s="118">
        <v>3</v>
      </c>
      <c r="X153" s="118">
        <v>0</v>
      </c>
      <c r="Y153" s="118">
        <v>8</v>
      </c>
      <c r="Z153" s="118">
        <v>8</v>
      </c>
      <c r="AA153" s="118">
        <v>4</v>
      </c>
      <c r="AB153" s="118">
        <v>4</v>
      </c>
      <c r="AC153" s="118">
        <v>3</v>
      </c>
      <c r="AD153" s="55">
        <f t="shared" si="22"/>
        <v>43</v>
      </c>
      <c r="AE153" s="56" t="str">
        <f t="shared" si="18"/>
        <v>(0, 0, 2)</v>
      </c>
      <c r="AF153" s="56">
        <f>COUNTIFS(Pirma_Karta[Līga],Pirma_Karta[[#This Row],[Līga]],Pirma_Karta[VS Kopā],"&gt;"&amp;Pirma_Karta[[#This Row],[VS Kopā]])+1</f>
        <v>89</v>
      </c>
      <c r="AG153" s="18">
        <f t="shared" si="19"/>
        <v>43</v>
      </c>
      <c r="AH153" s="15">
        <f>RANK(Pirma_Karta[[#This Row],[Punkti
 (GS + VS)]],Pirma_Karta[Punkti
 (GS + VS)],0)</f>
        <v>148</v>
      </c>
      <c r="AI153" s="15">
        <f>COUNTIFS(Pirma_Karta[Līga],Pirma_Karta[[#This Row],[Līga]],Pirma_Karta[Punkti
 (GS + VS)],"&gt;"&amp;Pirma_Karta[Punkti
 (GS + VS)])+1</f>
        <v>119</v>
      </c>
    </row>
    <row r="154" spans="1:35" ht="15.75" x14ac:dyDescent="0.25">
      <c r="A154" s="9">
        <v>150</v>
      </c>
      <c r="B154" s="26">
        <v>25</v>
      </c>
      <c r="C154" s="34" t="s">
        <v>36</v>
      </c>
      <c r="D154" s="48" t="s">
        <v>332</v>
      </c>
      <c r="E154" s="46" t="s">
        <v>210</v>
      </c>
      <c r="F154" s="118">
        <v>8</v>
      </c>
      <c r="G154" s="118">
        <v>9</v>
      </c>
      <c r="H154" s="118">
        <v>8</v>
      </c>
      <c r="I154" s="118">
        <v>6</v>
      </c>
      <c r="J154" s="118">
        <v>5</v>
      </c>
      <c r="K154" s="118">
        <v>3</v>
      </c>
      <c r="L154" s="118">
        <v>1</v>
      </c>
      <c r="M154" s="118">
        <v>2</v>
      </c>
      <c r="N154" s="118">
        <v>0</v>
      </c>
      <c r="O154" s="118">
        <v>0</v>
      </c>
      <c r="P154" s="51">
        <f t="shared" si="20"/>
        <v>42</v>
      </c>
      <c r="Q154" s="52" t="str">
        <f t="shared" si="21"/>
        <v>(0, 1, 2)</v>
      </c>
      <c r="R154" s="52">
        <f>COUNTIFS(Pirma_Karta[Līga],Pirma_Karta[[#This Row],[Līga]],Pirma_Karta[[GS Kopā ]],"&gt;"&amp;Pirma_Karta[[#This Row],[GS Kopā ]])+1</f>
        <v>91</v>
      </c>
      <c r="S154" s="46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55">
        <f t="shared" si="22"/>
        <v>0</v>
      </c>
      <c r="AE154" s="56" t="str">
        <f t="shared" si="18"/>
        <v>(0, 0, 0)</v>
      </c>
      <c r="AF154" s="56">
        <f>COUNTIFS(Pirma_Karta[Līga],Pirma_Karta[[#This Row],[Līga]],Pirma_Karta[VS Kopā],"&gt;"&amp;Pirma_Karta[[#This Row],[VS Kopā]])+1</f>
        <v>110</v>
      </c>
      <c r="AG154" s="18">
        <f t="shared" si="19"/>
        <v>42</v>
      </c>
      <c r="AH154" s="15">
        <f>RANK(Pirma_Karta[[#This Row],[Punkti
 (GS + VS)]],Pirma_Karta[Punkti
 (GS + VS)],0)</f>
        <v>150</v>
      </c>
      <c r="AI154" s="15">
        <f>COUNTIFS(Pirma_Karta[Līga],Pirma_Karta[[#This Row],[Līga]],Pirma_Karta[Punkti
 (GS + VS)],"&gt;"&amp;Pirma_Karta[Punkti
 (GS + VS)])+1</f>
        <v>121</v>
      </c>
    </row>
    <row r="155" spans="1:35" ht="15.75" x14ac:dyDescent="0.25">
      <c r="A155" s="9">
        <v>151</v>
      </c>
      <c r="B155" s="26">
        <v>121</v>
      </c>
      <c r="C155" s="34" t="s">
        <v>36</v>
      </c>
      <c r="D155" s="49" t="s">
        <v>267</v>
      </c>
      <c r="E155" s="46" t="s">
        <v>268</v>
      </c>
      <c r="F155" s="118">
        <v>7</v>
      </c>
      <c r="G155" s="118">
        <v>6</v>
      </c>
      <c r="H155" s="118">
        <v>6</v>
      </c>
      <c r="I155" s="118">
        <v>6</v>
      </c>
      <c r="J155" s="118">
        <v>8</v>
      </c>
      <c r="K155" s="118">
        <v>4</v>
      </c>
      <c r="L155" s="118">
        <v>3</v>
      </c>
      <c r="M155" s="118">
        <v>2</v>
      </c>
      <c r="N155" s="118">
        <v>0</v>
      </c>
      <c r="O155" s="118">
        <v>0</v>
      </c>
      <c r="P155" s="51">
        <f t="shared" si="20"/>
        <v>42</v>
      </c>
      <c r="Q155" s="52" t="str">
        <f t="shared" si="21"/>
        <v>(0, 0, 1)</v>
      </c>
      <c r="R155" s="52">
        <f>COUNTIFS(Pirma_Karta[Līga],Pirma_Karta[[#This Row],[Līga]],Pirma_Karta[[GS Kopā ]],"&gt;"&amp;Pirma_Karta[[#This Row],[GS Kopā ]])+1</f>
        <v>91</v>
      </c>
      <c r="S155" s="46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55">
        <f t="shared" si="22"/>
        <v>0</v>
      </c>
      <c r="AE155" s="56" t="str">
        <f t="shared" si="18"/>
        <v>(0, 0, 0)</v>
      </c>
      <c r="AF155" s="56">
        <f>COUNTIFS(Pirma_Karta[Līga],Pirma_Karta[[#This Row],[Līga]],Pirma_Karta[VS Kopā],"&gt;"&amp;Pirma_Karta[[#This Row],[VS Kopā]])+1</f>
        <v>110</v>
      </c>
      <c r="AG155" s="18">
        <f t="shared" si="19"/>
        <v>42</v>
      </c>
      <c r="AH155" s="15">
        <f>RANK(Pirma_Karta[[#This Row],[Punkti
 (GS + VS)]],Pirma_Karta[Punkti
 (GS + VS)],0)</f>
        <v>150</v>
      </c>
      <c r="AI155" s="15">
        <f>COUNTIFS(Pirma_Karta[Līga],Pirma_Karta[[#This Row],[Līga]],Pirma_Karta[Punkti
 (GS + VS)],"&gt;"&amp;Pirma_Karta[Punkti
 (GS + VS)])+1</f>
        <v>121</v>
      </c>
    </row>
    <row r="156" spans="1:35" ht="15.75" x14ac:dyDescent="0.25">
      <c r="A156" s="9">
        <v>152</v>
      </c>
      <c r="B156" s="26">
        <v>3</v>
      </c>
      <c r="C156" s="34" t="s">
        <v>36</v>
      </c>
      <c r="D156" s="49" t="s">
        <v>143</v>
      </c>
      <c r="E156" s="46" t="s">
        <v>144</v>
      </c>
      <c r="F156" s="118">
        <v>0</v>
      </c>
      <c r="G156" s="118">
        <v>0</v>
      </c>
      <c r="H156" s="118">
        <v>5</v>
      </c>
      <c r="I156" s="118">
        <v>7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51">
        <f t="shared" si="20"/>
        <v>12</v>
      </c>
      <c r="Q156" s="52" t="str">
        <f t="shared" si="21"/>
        <v>(0, 0, 0)</v>
      </c>
      <c r="R156" s="52">
        <f>COUNTIFS(Pirma_Karta[Līga],Pirma_Karta[[#This Row],[Līga]],Pirma_Karta[[GS Kopā ]],"&gt;"&amp;Pirma_Karta[[#This Row],[GS Kopā ]])+1</f>
        <v>116</v>
      </c>
      <c r="S156" s="46" t="s">
        <v>145</v>
      </c>
      <c r="T156" s="118">
        <v>6</v>
      </c>
      <c r="U156" s="118">
        <v>5</v>
      </c>
      <c r="V156" s="118">
        <v>3</v>
      </c>
      <c r="W156" s="118">
        <v>2</v>
      </c>
      <c r="X156" s="118">
        <v>0</v>
      </c>
      <c r="Y156" s="118">
        <v>6</v>
      </c>
      <c r="Z156" s="118">
        <v>4</v>
      </c>
      <c r="AA156" s="118">
        <v>3</v>
      </c>
      <c r="AB156" s="118">
        <v>0</v>
      </c>
      <c r="AC156" s="118">
        <v>0</v>
      </c>
      <c r="AD156" s="55">
        <f t="shared" si="22"/>
        <v>29</v>
      </c>
      <c r="AE156" s="56" t="str">
        <f t="shared" si="18"/>
        <v>(0, 0, 0)</v>
      </c>
      <c r="AF156" s="56">
        <f>COUNTIFS(Pirma_Karta[Līga],Pirma_Karta[[#This Row],[Līga]],Pirma_Karta[VS Kopā],"&gt;"&amp;Pirma_Karta[[#This Row],[VS Kopā]])+1</f>
        <v>106</v>
      </c>
      <c r="AG156" s="18">
        <f t="shared" si="19"/>
        <v>41</v>
      </c>
      <c r="AH156" s="15">
        <f>RANK(Pirma_Karta[[#This Row],[Punkti
 (GS + VS)]],Pirma_Karta[Punkti
 (GS + VS)],0)</f>
        <v>152</v>
      </c>
      <c r="AI156" s="15">
        <f>COUNTIFS(Pirma_Karta[Līga],Pirma_Karta[[#This Row],[Līga]],Pirma_Karta[Punkti
 (GS + VS)],"&gt;"&amp;Pirma_Karta[Punkti
 (GS + VS)])+1</f>
        <v>123</v>
      </c>
    </row>
    <row r="157" spans="1:35" ht="15.75" x14ac:dyDescent="0.25">
      <c r="A157" s="9">
        <v>153</v>
      </c>
      <c r="B157" s="26">
        <v>40</v>
      </c>
      <c r="C157" s="34" t="s">
        <v>36</v>
      </c>
      <c r="D157" s="49" t="s">
        <v>219</v>
      </c>
      <c r="E157" s="46" t="s">
        <v>220</v>
      </c>
      <c r="F157" s="118">
        <v>10</v>
      </c>
      <c r="G157" s="118">
        <v>7</v>
      </c>
      <c r="H157" s="118">
        <v>7</v>
      </c>
      <c r="I157" s="118">
        <v>3</v>
      </c>
      <c r="J157" s="118">
        <v>1</v>
      </c>
      <c r="K157" s="118">
        <v>6</v>
      </c>
      <c r="L157" s="118">
        <v>1</v>
      </c>
      <c r="M157" s="118">
        <v>2</v>
      </c>
      <c r="N157" s="118">
        <v>0</v>
      </c>
      <c r="O157" s="118">
        <v>0</v>
      </c>
      <c r="P157" s="51">
        <f t="shared" si="20"/>
        <v>37</v>
      </c>
      <c r="Q157" s="52" t="str">
        <f t="shared" si="21"/>
        <v>(1, 0, 0)</v>
      </c>
      <c r="R157" s="52">
        <f>COUNTIFS(Pirma_Karta[Līga],Pirma_Karta[[#This Row],[Līga]],Pirma_Karta[[GS Kopā ]],"&gt;"&amp;Pirma_Karta[[#This Row],[GS Kopā ]])+1</f>
        <v>101</v>
      </c>
      <c r="S157" s="46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55">
        <f t="shared" si="22"/>
        <v>0</v>
      </c>
      <c r="AE157" s="56" t="str">
        <f t="shared" si="18"/>
        <v>(0, 0, 0)</v>
      </c>
      <c r="AF157" s="56">
        <f>COUNTIFS(Pirma_Karta[Līga],Pirma_Karta[[#This Row],[Līga]],Pirma_Karta[VS Kopā],"&gt;"&amp;Pirma_Karta[[#This Row],[VS Kopā]])+1</f>
        <v>110</v>
      </c>
      <c r="AG157" s="18">
        <f t="shared" si="19"/>
        <v>37</v>
      </c>
      <c r="AH157" s="15">
        <f>RANK(Pirma_Karta[[#This Row],[Punkti
 (GS + VS)]],Pirma_Karta[Punkti
 (GS + VS)],0)</f>
        <v>153</v>
      </c>
      <c r="AI157" s="15">
        <f>COUNTIFS(Pirma_Karta[Līga],Pirma_Karta[[#This Row],[Līga]],Pirma_Karta[Punkti
 (GS + VS)],"&gt;"&amp;Pirma_Karta[Punkti
 (GS + VS)])+1</f>
        <v>124</v>
      </c>
    </row>
    <row r="158" spans="1:35" ht="15.75" x14ac:dyDescent="0.25">
      <c r="A158" s="9">
        <v>154</v>
      </c>
      <c r="B158" s="202">
        <v>172</v>
      </c>
      <c r="C158" s="34" t="s">
        <v>36</v>
      </c>
      <c r="D158" s="49" t="s">
        <v>396</v>
      </c>
      <c r="E158" s="46" t="s">
        <v>397</v>
      </c>
      <c r="F158" s="118">
        <v>10</v>
      </c>
      <c r="G158" s="118">
        <v>8</v>
      </c>
      <c r="H158" s="118">
        <v>5</v>
      </c>
      <c r="I158" s="118">
        <v>4</v>
      </c>
      <c r="J158" s="118">
        <v>5</v>
      </c>
      <c r="K158" s="118">
        <v>1</v>
      </c>
      <c r="L158" s="118">
        <v>0</v>
      </c>
      <c r="M158" s="118">
        <v>0</v>
      </c>
      <c r="N158" s="118">
        <v>0</v>
      </c>
      <c r="O158" s="118">
        <v>4</v>
      </c>
      <c r="P158" s="51">
        <f t="shared" si="20"/>
        <v>37</v>
      </c>
      <c r="Q158" s="52" t="str">
        <f t="shared" si="21"/>
        <v>(1, 0, 1)</v>
      </c>
      <c r="R158" s="52">
        <f>COUNTIFS(Pirma_Karta[Līga],Pirma_Karta[[#This Row],[Līga]],Pirma_Karta[[GS Kopā ]],"&gt;"&amp;Pirma_Karta[[#This Row],[GS Kopā ]])+1</f>
        <v>101</v>
      </c>
      <c r="S158" s="203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55">
        <f t="shared" si="22"/>
        <v>0</v>
      </c>
      <c r="AE158" s="56" t="str">
        <f t="shared" si="18"/>
        <v>(0, 0, 0)</v>
      </c>
      <c r="AF158" s="56">
        <f>COUNTIFS(Pirma_Karta[Līga],Pirma_Karta[[#This Row],[Līga]],Pirma_Karta[VS Kopā],"&gt;"&amp;Pirma_Karta[[#This Row],[VS Kopā]])+1</f>
        <v>110</v>
      </c>
      <c r="AG158" s="18">
        <f t="shared" si="19"/>
        <v>37</v>
      </c>
      <c r="AH158" s="15">
        <f>RANK(Pirma_Karta[[#This Row],[Punkti
 (GS + VS)]],Pirma_Karta[Punkti
 (GS + VS)],0)</f>
        <v>153</v>
      </c>
      <c r="AI158" s="15">
        <f>COUNTIFS(Pirma_Karta[Līga],Pirma_Karta[[#This Row],[Līga]],Pirma_Karta[Punkti
 (GS + VS)],"&gt;"&amp;Pirma_Karta[Punkti
 (GS + VS)])+1</f>
        <v>124</v>
      </c>
    </row>
    <row r="159" spans="1:35" ht="15.75" x14ac:dyDescent="0.25">
      <c r="A159" s="9">
        <v>155</v>
      </c>
      <c r="B159" s="26">
        <v>78</v>
      </c>
      <c r="C159" s="34" t="s">
        <v>36</v>
      </c>
      <c r="D159" s="49" t="s">
        <v>165</v>
      </c>
      <c r="E159" s="46" t="s">
        <v>80</v>
      </c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51">
        <f t="shared" si="20"/>
        <v>0</v>
      </c>
      <c r="Q159" s="52" t="str">
        <f t="shared" si="21"/>
        <v>(0, 0, 0)</v>
      </c>
      <c r="R159" s="52">
        <f>COUNTIFS(Pirma_Karta[Līga],Pirma_Karta[[#This Row],[Līga]],Pirma_Karta[[GS Kopā ]],"&gt;"&amp;Pirma_Karta[[#This Row],[GS Kopā ]])+1</f>
        <v>118</v>
      </c>
      <c r="S159" s="46" t="s">
        <v>166</v>
      </c>
      <c r="T159" s="118">
        <v>10</v>
      </c>
      <c r="U159" s="118">
        <v>8</v>
      </c>
      <c r="V159" s="118">
        <v>5</v>
      </c>
      <c r="W159" s="118">
        <v>4</v>
      </c>
      <c r="X159" s="118">
        <v>0</v>
      </c>
      <c r="Y159" s="118">
        <v>3</v>
      </c>
      <c r="Z159" s="118">
        <v>2</v>
      </c>
      <c r="AA159" s="118">
        <v>2</v>
      </c>
      <c r="AB159" s="118">
        <v>2</v>
      </c>
      <c r="AC159" s="118">
        <v>0</v>
      </c>
      <c r="AD159" s="55">
        <f t="shared" si="22"/>
        <v>36</v>
      </c>
      <c r="AE159" s="56" t="str">
        <f t="shared" si="18"/>
        <v>(1, 0, 1)</v>
      </c>
      <c r="AF159" s="56">
        <f>COUNTIFS(Pirma_Karta[Līga],Pirma_Karta[[#This Row],[Līga]],Pirma_Karta[VS Kopā],"&gt;"&amp;Pirma_Karta[[#This Row],[VS Kopā]])+1</f>
        <v>99</v>
      </c>
      <c r="AG159" s="18">
        <f t="shared" si="19"/>
        <v>36</v>
      </c>
      <c r="AH159" s="15">
        <f>RANK(Pirma_Karta[[#This Row],[Punkti
 (GS + VS)]],Pirma_Karta[Punkti
 (GS + VS)],0)</f>
        <v>155</v>
      </c>
      <c r="AI159" s="15">
        <f>COUNTIFS(Pirma_Karta[Līga],Pirma_Karta[[#This Row],[Līga]],Pirma_Karta[Punkti
 (GS + VS)],"&gt;"&amp;Pirma_Karta[Punkti
 (GS + VS)])+1</f>
        <v>126</v>
      </c>
    </row>
    <row r="160" spans="1:35" ht="15.75" x14ac:dyDescent="0.25">
      <c r="A160" s="9">
        <v>156</v>
      </c>
      <c r="B160" s="26">
        <v>109</v>
      </c>
      <c r="C160" s="34" t="s">
        <v>36</v>
      </c>
      <c r="D160" s="49" t="s">
        <v>202</v>
      </c>
      <c r="E160" s="46" t="s">
        <v>139</v>
      </c>
      <c r="F160" s="118">
        <v>8</v>
      </c>
      <c r="G160" s="118">
        <v>4</v>
      </c>
      <c r="H160" s="118">
        <v>3</v>
      </c>
      <c r="I160" s="118">
        <v>4</v>
      </c>
      <c r="J160" s="118">
        <v>4</v>
      </c>
      <c r="K160" s="118">
        <v>6</v>
      </c>
      <c r="L160" s="118">
        <v>3</v>
      </c>
      <c r="M160" s="118">
        <v>3</v>
      </c>
      <c r="N160" s="118">
        <v>0</v>
      </c>
      <c r="O160" s="118">
        <v>0</v>
      </c>
      <c r="P160" s="51">
        <f t="shared" si="20"/>
        <v>35</v>
      </c>
      <c r="Q160" s="52" t="str">
        <f t="shared" si="21"/>
        <v>(0, 0, 1)</v>
      </c>
      <c r="R160" s="52">
        <f>COUNTIFS(Pirma_Karta[Līga],Pirma_Karta[[#This Row],[Līga]],Pirma_Karta[[GS Kopā ]],"&gt;"&amp;Pirma_Karta[[#This Row],[GS Kopā ]])+1</f>
        <v>104</v>
      </c>
      <c r="S160" s="46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55">
        <f t="shared" si="22"/>
        <v>0</v>
      </c>
      <c r="AE160" s="56" t="str">
        <f t="shared" si="18"/>
        <v>(0, 0, 0)</v>
      </c>
      <c r="AF160" s="56">
        <f>COUNTIFS(Pirma_Karta[Līga],Pirma_Karta[[#This Row],[Līga]],Pirma_Karta[VS Kopā],"&gt;"&amp;Pirma_Karta[[#This Row],[VS Kopā]])+1</f>
        <v>110</v>
      </c>
      <c r="AG160" s="18">
        <f t="shared" si="19"/>
        <v>35</v>
      </c>
      <c r="AH160" s="15">
        <f>RANK(Pirma_Karta[[#This Row],[Punkti
 (GS + VS)]],Pirma_Karta[Punkti
 (GS + VS)],0)</f>
        <v>156</v>
      </c>
      <c r="AI160" s="15">
        <f>COUNTIFS(Pirma_Karta[Līga],Pirma_Karta[[#This Row],[Līga]],Pirma_Karta[Punkti
 (GS + VS)],"&gt;"&amp;Pirma_Karta[Punkti
 (GS + VS)])+1</f>
        <v>127</v>
      </c>
    </row>
    <row r="161" spans="1:35" ht="15.75" x14ac:dyDescent="0.25">
      <c r="A161" s="9">
        <v>157</v>
      </c>
      <c r="B161" s="26">
        <v>57</v>
      </c>
      <c r="C161" s="34" t="s">
        <v>36</v>
      </c>
      <c r="D161" s="49" t="s">
        <v>183</v>
      </c>
      <c r="E161" s="46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51">
        <f t="shared" si="20"/>
        <v>0</v>
      </c>
      <c r="Q161" s="52" t="str">
        <f t="shared" si="21"/>
        <v>(0, 0, 0)</v>
      </c>
      <c r="R161" s="52">
        <f>COUNTIFS(Pirma_Karta[Līga],Pirma_Karta[[#This Row],[Līga]],Pirma_Karta[[GS Kopā ]],"&gt;"&amp;Pirma_Karta[[#This Row],[GS Kopā ]])+1</f>
        <v>118</v>
      </c>
      <c r="S161" s="46" t="s">
        <v>184</v>
      </c>
      <c r="T161" s="118">
        <v>10</v>
      </c>
      <c r="U161" s="118">
        <v>8</v>
      </c>
      <c r="V161" s="118">
        <v>8</v>
      </c>
      <c r="W161" s="118">
        <v>5</v>
      </c>
      <c r="X161" s="118">
        <v>3</v>
      </c>
      <c r="Y161" s="118">
        <v>0</v>
      </c>
      <c r="Z161" s="118">
        <v>0</v>
      </c>
      <c r="AA161" s="118">
        <v>0</v>
      </c>
      <c r="AB161" s="118">
        <v>0</v>
      </c>
      <c r="AC161" s="118">
        <v>0</v>
      </c>
      <c r="AD161" s="55">
        <f t="shared" si="22"/>
        <v>34</v>
      </c>
      <c r="AE161" s="56" t="str">
        <f t="shared" si="18"/>
        <v>(1, 0, 2)</v>
      </c>
      <c r="AF161" s="56">
        <f>COUNTIFS(Pirma_Karta[Līga],Pirma_Karta[[#This Row],[Līga]],Pirma_Karta[VS Kopā],"&gt;"&amp;Pirma_Karta[[#This Row],[VS Kopā]])+1</f>
        <v>102</v>
      </c>
      <c r="AG161" s="18">
        <f t="shared" si="19"/>
        <v>34</v>
      </c>
      <c r="AH161" s="15">
        <f>RANK(Pirma_Karta[[#This Row],[Punkti
 (GS + VS)]],Pirma_Karta[Punkti
 (GS + VS)],0)</f>
        <v>157</v>
      </c>
      <c r="AI161" s="15">
        <f>COUNTIFS(Pirma_Karta[Līga],Pirma_Karta[[#This Row],[Līga]],Pirma_Karta[Punkti
 (GS + VS)],"&gt;"&amp;Pirma_Karta[Punkti
 (GS + VS)])+1</f>
        <v>128</v>
      </c>
    </row>
    <row r="162" spans="1:35" ht="15.75" x14ac:dyDescent="0.25">
      <c r="A162" s="9">
        <v>158</v>
      </c>
      <c r="B162" s="26">
        <v>147</v>
      </c>
      <c r="C162" s="34" t="s">
        <v>36</v>
      </c>
      <c r="D162" s="49" t="s">
        <v>131</v>
      </c>
      <c r="E162" s="46" t="s">
        <v>132</v>
      </c>
      <c r="F162" s="118">
        <v>8</v>
      </c>
      <c r="G162" s="118">
        <v>7</v>
      </c>
      <c r="H162" s="118">
        <v>7</v>
      </c>
      <c r="I162" s="118">
        <v>5</v>
      </c>
      <c r="J162" s="118">
        <v>3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51">
        <f t="shared" si="20"/>
        <v>30</v>
      </c>
      <c r="Q162" s="52" t="str">
        <f t="shared" si="21"/>
        <v>(0, 0, 1)</v>
      </c>
      <c r="R162" s="52">
        <f>COUNTIFS(Pirma_Karta[Līga],Pirma_Karta[[#This Row],[Līga]],Pirma_Karta[[GS Kopā ]],"&gt;"&amp;Pirma_Karta[[#This Row],[GS Kopā ]])+1</f>
        <v>107</v>
      </c>
      <c r="S162" s="46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55">
        <f t="shared" si="22"/>
        <v>0</v>
      </c>
      <c r="AE162" s="56" t="str">
        <f t="shared" si="18"/>
        <v>(0, 0, 0)</v>
      </c>
      <c r="AF162" s="56">
        <f>COUNTIFS(Pirma_Karta[Līga],Pirma_Karta[[#This Row],[Līga]],Pirma_Karta[VS Kopā],"&gt;"&amp;Pirma_Karta[[#This Row],[VS Kopā]])+1</f>
        <v>110</v>
      </c>
      <c r="AG162" s="18">
        <f t="shared" si="19"/>
        <v>30</v>
      </c>
      <c r="AH162" s="15">
        <f>RANK(Pirma_Karta[[#This Row],[Punkti
 (GS + VS)]],Pirma_Karta[Punkti
 (GS + VS)],0)</f>
        <v>158</v>
      </c>
      <c r="AI162" s="15">
        <f>COUNTIFS(Pirma_Karta[Līga],Pirma_Karta[[#This Row],[Līga]],Pirma_Karta[Punkti
 (GS + VS)],"&gt;"&amp;Pirma_Karta[Punkti
 (GS + VS)])+1</f>
        <v>129</v>
      </c>
    </row>
    <row r="163" spans="1:35" ht="15.75" x14ac:dyDescent="0.25">
      <c r="A163" s="9">
        <v>159</v>
      </c>
      <c r="B163" s="26">
        <v>151</v>
      </c>
      <c r="C163" s="34" t="s">
        <v>36</v>
      </c>
      <c r="D163" s="48" t="s">
        <v>279</v>
      </c>
      <c r="E163" s="46" t="s">
        <v>195</v>
      </c>
      <c r="F163" s="118">
        <v>5</v>
      </c>
      <c r="G163" s="118">
        <v>4</v>
      </c>
      <c r="H163" s="118">
        <v>3</v>
      </c>
      <c r="I163" s="118">
        <v>4</v>
      </c>
      <c r="J163" s="118">
        <v>0</v>
      </c>
      <c r="K163" s="118">
        <v>0</v>
      </c>
      <c r="L163" s="118">
        <v>0</v>
      </c>
      <c r="M163" s="118">
        <v>1</v>
      </c>
      <c r="N163" s="118">
        <v>1</v>
      </c>
      <c r="O163" s="118">
        <v>2</v>
      </c>
      <c r="P163" s="51">
        <f t="shared" si="20"/>
        <v>20</v>
      </c>
      <c r="Q163" s="52" t="str">
        <f t="shared" si="21"/>
        <v>(0, 0, 0)</v>
      </c>
      <c r="R163" s="52">
        <f>COUNTIFS(Pirma_Karta[Līga],Pirma_Karta[[#This Row],[Līga]],Pirma_Karta[[GS Kopā ]],"&gt;"&amp;Pirma_Karta[[#This Row],[GS Kopā ]])+1</f>
        <v>112</v>
      </c>
      <c r="S163" s="46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55">
        <f t="shared" si="22"/>
        <v>0</v>
      </c>
      <c r="AE163" s="56" t="str">
        <f t="shared" si="18"/>
        <v>(0, 0, 0)</v>
      </c>
      <c r="AF163" s="56">
        <f>COUNTIFS(Pirma_Karta[Līga],Pirma_Karta[[#This Row],[Līga]],Pirma_Karta[VS Kopā],"&gt;"&amp;Pirma_Karta[[#This Row],[VS Kopā]])+1</f>
        <v>110</v>
      </c>
      <c r="AG163" s="18">
        <f t="shared" si="19"/>
        <v>20</v>
      </c>
      <c r="AH163" s="15">
        <f>RANK(Pirma_Karta[[#This Row],[Punkti
 (GS + VS)]],Pirma_Karta[Punkti
 (GS + VS)],0)</f>
        <v>159</v>
      </c>
      <c r="AI163" s="15">
        <f>COUNTIFS(Pirma_Karta[Līga],Pirma_Karta[[#This Row],[Līga]],Pirma_Karta[Punkti
 (GS + VS)],"&gt;"&amp;Pirma_Karta[Punkti
 (GS + VS)])+1</f>
        <v>130</v>
      </c>
    </row>
    <row r="164" spans="1:35" ht="15.75" x14ac:dyDescent="0.25">
      <c r="A164" s="9">
        <v>160</v>
      </c>
      <c r="B164" s="26">
        <v>29</v>
      </c>
      <c r="C164" s="34" t="s">
        <v>36</v>
      </c>
      <c r="D164" s="50" t="s">
        <v>53</v>
      </c>
      <c r="E164" s="46" t="s">
        <v>51</v>
      </c>
      <c r="F164" s="118">
        <v>6</v>
      </c>
      <c r="G164" s="118">
        <v>4</v>
      </c>
      <c r="H164" s="118">
        <v>4</v>
      </c>
      <c r="I164" s="118">
        <v>2</v>
      </c>
      <c r="J164" s="118">
        <v>2</v>
      </c>
      <c r="K164" s="118">
        <v>0</v>
      </c>
      <c r="L164" s="118">
        <v>0</v>
      </c>
      <c r="M164" s="118">
        <v>0</v>
      </c>
      <c r="N164" s="118">
        <v>0</v>
      </c>
      <c r="O164" s="118">
        <v>0</v>
      </c>
      <c r="P164" s="51">
        <f t="shared" si="20"/>
        <v>18</v>
      </c>
      <c r="Q164" s="52" t="str">
        <f t="shared" si="21"/>
        <v>(0, 0, 0)</v>
      </c>
      <c r="R164" s="52">
        <f>COUNTIFS(Pirma_Karta[Līga],Pirma_Karta[[#This Row],[Līga]],Pirma_Karta[[GS Kopā ]],"&gt;"&amp;Pirma_Karta[[#This Row],[GS Kopā ]])+1</f>
        <v>113</v>
      </c>
      <c r="S164" s="46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55">
        <f t="shared" si="22"/>
        <v>0</v>
      </c>
      <c r="AE164" s="56" t="str">
        <f t="shared" si="18"/>
        <v>(0, 0, 0)</v>
      </c>
      <c r="AF164" s="56">
        <f>COUNTIFS(Pirma_Karta[Līga],Pirma_Karta[[#This Row],[Līga]],Pirma_Karta[VS Kopā],"&gt;"&amp;Pirma_Karta[[#This Row],[VS Kopā]])+1</f>
        <v>110</v>
      </c>
      <c r="AG164" s="18">
        <f t="shared" si="19"/>
        <v>18</v>
      </c>
      <c r="AH164" s="15">
        <f>RANK(Pirma_Karta[[#This Row],[Punkti
 (GS + VS)]],Pirma_Karta[Punkti
 (GS + VS)],0)</f>
        <v>160</v>
      </c>
      <c r="AI164" s="15">
        <f>COUNTIFS(Pirma_Karta[Līga],Pirma_Karta[[#This Row],[Līga]],Pirma_Karta[Punkti
 (GS + VS)],"&gt;"&amp;Pirma_Karta[Punkti
 (GS + VS)])+1</f>
        <v>131</v>
      </c>
    </row>
    <row r="165" spans="1:35" ht="15.75" x14ac:dyDescent="0.25">
      <c r="A165" s="9">
        <v>161</v>
      </c>
      <c r="B165" s="26">
        <v>50</v>
      </c>
      <c r="C165" s="34" t="s">
        <v>36</v>
      </c>
      <c r="D165" s="48" t="s">
        <v>222</v>
      </c>
      <c r="E165" s="46" t="s">
        <v>223</v>
      </c>
      <c r="F165" s="118">
        <v>6</v>
      </c>
      <c r="G165" s="118">
        <v>6</v>
      </c>
      <c r="H165" s="118">
        <v>4</v>
      </c>
      <c r="I165" s="118">
        <v>0</v>
      </c>
      <c r="J165" s="118">
        <v>0</v>
      </c>
      <c r="K165" s="118">
        <v>0</v>
      </c>
      <c r="L165" s="118">
        <v>0</v>
      </c>
      <c r="M165" s="118">
        <v>0</v>
      </c>
      <c r="N165" s="118">
        <v>0</v>
      </c>
      <c r="O165" s="118">
        <v>0</v>
      </c>
      <c r="P165" s="51">
        <f t="shared" ref="P165:P170" si="23">SUM(F165:O165)</f>
        <v>16</v>
      </c>
      <c r="Q165" s="52" t="str">
        <f t="shared" ref="Q165:Q170" si="24">"("&amp;COUNTIF(F165:O165,10)&amp;", "&amp;COUNTIF(F165:O165,9)&amp;", "&amp;COUNTIF(F165:O165,8)&amp;")"</f>
        <v>(0, 0, 0)</v>
      </c>
      <c r="R165" s="52">
        <f>COUNTIFS(Pirma_Karta[Līga],Pirma_Karta[[#This Row],[Līga]],Pirma_Karta[[GS Kopā ]],"&gt;"&amp;Pirma_Karta[[#This Row],[GS Kopā ]])+1</f>
        <v>115</v>
      </c>
      <c r="S165" s="46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55">
        <f t="shared" si="22"/>
        <v>0</v>
      </c>
      <c r="AE165" s="56" t="str">
        <f t="shared" si="18"/>
        <v>(0, 0, 0)</v>
      </c>
      <c r="AF165" s="56">
        <f>COUNTIFS(Pirma_Karta[Līga],Pirma_Karta[[#This Row],[Līga]],Pirma_Karta[VS Kopā],"&gt;"&amp;Pirma_Karta[[#This Row],[VS Kopā]])+1</f>
        <v>110</v>
      </c>
      <c r="AG165" s="18">
        <f t="shared" si="19"/>
        <v>16</v>
      </c>
      <c r="AH165" s="15">
        <f>RANK(Pirma_Karta[[#This Row],[Punkti
 (GS + VS)]],Pirma_Karta[Punkti
 (GS + VS)],0)</f>
        <v>161</v>
      </c>
      <c r="AI165" s="15">
        <f>COUNTIFS(Pirma_Karta[Līga],Pirma_Karta[[#This Row],[Līga]],Pirma_Karta[Punkti
 (GS + VS)],"&gt;"&amp;Pirma_Karta[Punkti
 (GS + VS)])+1</f>
        <v>132</v>
      </c>
    </row>
    <row r="166" spans="1:35" ht="15.75" x14ac:dyDescent="0.25">
      <c r="A166" s="9">
        <v>162</v>
      </c>
      <c r="B166" s="26">
        <v>47</v>
      </c>
      <c r="C166" s="34" t="s">
        <v>57</v>
      </c>
      <c r="D166" s="49" t="s">
        <v>136</v>
      </c>
      <c r="E166" s="46" t="s">
        <v>137</v>
      </c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51">
        <f t="shared" si="23"/>
        <v>0</v>
      </c>
      <c r="Q166" s="52" t="str">
        <f t="shared" si="24"/>
        <v>(0, 0, 0)</v>
      </c>
      <c r="R166" s="52">
        <f>COUNTIFS(Pirma_Karta[Līga],Pirma_Karta[[#This Row],[Līga]],Pirma_Karta[[GS Kopā ]],"&gt;"&amp;Pirma_Karta[[#This Row],[GS Kopā ]])+1</f>
        <v>29</v>
      </c>
      <c r="S166" s="46" t="s">
        <v>114</v>
      </c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55">
        <f t="shared" si="22"/>
        <v>0</v>
      </c>
      <c r="AE166" s="56" t="str">
        <f t="shared" si="18"/>
        <v>(0, 0, 0)</v>
      </c>
      <c r="AF166" s="56">
        <f>COUNTIFS(Pirma_Karta[Līga],Pirma_Karta[[#This Row],[Līga]],Pirma_Karta[VS Kopā],"&gt;"&amp;Pirma_Karta[[#This Row],[VS Kopā]])+1</f>
        <v>29</v>
      </c>
      <c r="AG166" s="18">
        <f t="shared" si="19"/>
        <v>0</v>
      </c>
      <c r="AH166" s="15">
        <f>RANK(Pirma_Karta[[#This Row],[Punkti
 (GS + VS)]],Pirma_Karta[Punkti
 (GS + VS)],0)</f>
        <v>162</v>
      </c>
      <c r="AI166" s="15">
        <f>COUNTIFS(Pirma_Karta[Līga],Pirma_Karta[[#This Row],[Līga]],Pirma_Karta[Punkti
 (GS + VS)],"&gt;"&amp;Pirma_Karta[Punkti
 (GS + VS)])+1</f>
        <v>30</v>
      </c>
    </row>
    <row r="167" spans="1:35" ht="15.75" x14ac:dyDescent="0.25">
      <c r="A167" s="9">
        <v>163</v>
      </c>
      <c r="B167" s="26">
        <v>75</v>
      </c>
      <c r="C167" s="34" t="s">
        <v>57</v>
      </c>
      <c r="D167" s="49" t="s">
        <v>347</v>
      </c>
      <c r="E167" s="46" t="s">
        <v>43</v>
      </c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51">
        <f t="shared" si="23"/>
        <v>0</v>
      </c>
      <c r="Q167" s="52" t="str">
        <f t="shared" si="24"/>
        <v>(0, 0, 0)</v>
      </c>
      <c r="R167" s="52">
        <f>COUNTIFS(Pirma_Karta[Līga],Pirma_Karta[[#This Row],[Līga]],Pirma_Karta[[GS Kopā ]],"&gt;"&amp;Pirma_Karta[[#This Row],[GS Kopā ]])+1</f>
        <v>29</v>
      </c>
      <c r="S167" s="46" t="s">
        <v>108</v>
      </c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55">
        <f t="shared" si="22"/>
        <v>0</v>
      </c>
      <c r="AE167" s="56" t="str">
        <f t="shared" si="18"/>
        <v>(0, 0, 0)</v>
      </c>
      <c r="AF167" s="56">
        <f>COUNTIFS(Pirma_Karta[Līga],Pirma_Karta[[#This Row],[Līga]],Pirma_Karta[VS Kopā],"&gt;"&amp;Pirma_Karta[[#This Row],[VS Kopā]])+1</f>
        <v>29</v>
      </c>
      <c r="AG167" s="18">
        <f t="shared" si="19"/>
        <v>0</v>
      </c>
      <c r="AH167" s="15">
        <f>RANK(Pirma_Karta[[#This Row],[Punkti
 (GS + VS)]],Pirma_Karta[Punkti
 (GS + VS)],0)</f>
        <v>162</v>
      </c>
      <c r="AI167" s="15">
        <f>COUNTIFS(Pirma_Karta[Līga],Pirma_Karta[[#This Row],[Līga]],Pirma_Karta[Punkti
 (GS + VS)],"&gt;"&amp;Pirma_Karta[Punkti
 (GS + VS)])+1</f>
        <v>30</v>
      </c>
    </row>
    <row r="168" spans="1:35" ht="15.75" x14ac:dyDescent="0.25">
      <c r="A168" s="9">
        <v>164</v>
      </c>
      <c r="B168" s="26">
        <v>77</v>
      </c>
      <c r="C168" s="34" t="s">
        <v>57</v>
      </c>
      <c r="D168" s="49" t="s">
        <v>123</v>
      </c>
      <c r="E168" s="46" t="s">
        <v>124</v>
      </c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51">
        <f t="shared" si="23"/>
        <v>0</v>
      </c>
      <c r="Q168" s="52" t="str">
        <f t="shared" si="24"/>
        <v>(0, 0, 0)</v>
      </c>
      <c r="R168" s="52">
        <f>COUNTIFS(Pirma_Karta[Līga],Pirma_Karta[[#This Row],[Līga]],Pirma_Karta[[GS Kopā ]],"&gt;"&amp;Pirma_Karta[[#This Row],[GS Kopā ]])+1</f>
        <v>29</v>
      </c>
      <c r="S168" s="46" t="s">
        <v>125</v>
      </c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55">
        <f t="shared" si="22"/>
        <v>0</v>
      </c>
      <c r="AE168" s="56" t="str">
        <f t="shared" si="18"/>
        <v>(0, 0, 0)</v>
      </c>
      <c r="AF168" s="56">
        <f>COUNTIFS(Pirma_Karta[Līga],Pirma_Karta[[#This Row],[Līga]],Pirma_Karta[VS Kopā],"&gt;"&amp;Pirma_Karta[[#This Row],[VS Kopā]])+1</f>
        <v>29</v>
      </c>
      <c r="AG168" s="18">
        <f t="shared" si="19"/>
        <v>0</v>
      </c>
      <c r="AH168" s="15">
        <f>RANK(Pirma_Karta[[#This Row],[Punkti
 (GS + VS)]],Pirma_Karta[Punkti
 (GS + VS)],0)</f>
        <v>162</v>
      </c>
      <c r="AI168" s="15">
        <f>COUNTIFS(Pirma_Karta[Līga],Pirma_Karta[[#This Row],[Līga]],Pirma_Karta[Punkti
 (GS + VS)],"&gt;"&amp;Pirma_Karta[Punkti
 (GS + VS)])+1</f>
        <v>30</v>
      </c>
    </row>
    <row r="169" spans="1:35" ht="15.75" x14ac:dyDescent="0.25">
      <c r="A169" s="9">
        <v>165</v>
      </c>
      <c r="B169" s="26">
        <v>88</v>
      </c>
      <c r="C169" s="34" t="s">
        <v>57</v>
      </c>
      <c r="D169" s="48" t="s">
        <v>317</v>
      </c>
      <c r="E169" s="46" t="s">
        <v>48</v>
      </c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51">
        <f t="shared" si="23"/>
        <v>0</v>
      </c>
      <c r="Q169" s="52" t="str">
        <f t="shared" si="24"/>
        <v>(0, 0, 0)</v>
      </c>
      <c r="R169" s="52">
        <f>COUNTIFS(Pirma_Karta[Līga],Pirma_Karta[[#This Row],[Līga]],Pirma_Karta[[GS Kopā ]],"&gt;"&amp;Pirma_Karta[[#This Row],[GS Kopā ]])+1</f>
        <v>29</v>
      </c>
      <c r="S169" s="46" t="s">
        <v>156</v>
      </c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55">
        <f t="shared" si="22"/>
        <v>0</v>
      </c>
      <c r="AE169" s="56" t="str">
        <f t="shared" si="18"/>
        <v>(0, 0, 0)</v>
      </c>
      <c r="AF169" s="56">
        <f>COUNTIFS(Pirma_Karta[Līga],Pirma_Karta[[#This Row],[Līga]],Pirma_Karta[VS Kopā],"&gt;"&amp;Pirma_Karta[[#This Row],[VS Kopā]])+1</f>
        <v>29</v>
      </c>
      <c r="AG169" s="18">
        <f t="shared" si="19"/>
        <v>0</v>
      </c>
      <c r="AH169" s="15">
        <f>RANK(Pirma_Karta[[#This Row],[Punkti
 (GS + VS)]],Pirma_Karta[Punkti
 (GS + VS)],0)</f>
        <v>162</v>
      </c>
      <c r="AI169" s="15">
        <f>COUNTIFS(Pirma_Karta[Līga],Pirma_Karta[[#This Row],[Līga]],Pirma_Karta[Punkti
 (GS + VS)],"&gt;"&amp;Pirma_Karta[Punkti
 (GS + VS)])+1</f>
        <v>30</v>
      </c>
    </row>
    <row r="170" spans="1:35" ht="15.75" x14ac:dyDescent="0.25">
      <c r="A170" s="9">
        <v>166</v>
      </c>
      <c r="B170" s="26">
        <v>134</v>
      </c>
      <c r="C170" s="34" t="s">
        <v>36</v>
      </c>
      <c r="D170" s="49" t="s">
        <v>191</v>
      </c>
      <c r="E170" s="46" t="s">
        <v>192</v>
      </c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51">
        <f t="shared" si="23"/>
        <v>0</v>
      </c>
      <c r="Q170" s="52" t="str">
        <f t="shared" si="24"/>
        <v>(0, 0, 0)</v>
      </c>
      <c r="R170" s="52">
        <f>COUNTIFS(Pirma_Karta[Līga],Pirma_Karta[[#This Row],[Līga]],Pirma_Karta[[GS Kopā ]],"&gt;"&amp;Pirma_Karta[[#This Row],[GS Kopā ]])+1</f>
        <v>118</v>
      </c>
      <c r="S170" s="46" t="s">
        <v>193</v>
      </c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55">
        <f t="shared" si="22"/>
        <v>0</v>
      </c>
      <c r="AE170" s="56" t="str">
        <f t="shared" si="18"/>
        <v>(0, 0, 0)</v>
      </c>
      <c r="AF170" s="56">
        <f>COUNTIFS(Pirma_Karta[Līga],Pirma_Karta[[#This Row],[Līga]],Pirma_Karta[VS Kopā],"&gt;"&amp;Pirma_Karta[[#This Row],[VS Kopā]])+1</f>
        <v>110</v>
      </c>
      <c r="AG170" s="18">
        <f t="shared" si="19"/>
        <v>0</v>
      </c>
      <c r="AH170" s="15">
        <f>RANK(Pirma_Karta[[#This Row],[Punkti
 (GS + VS)]],Pirma_Karta[Punkti
 (GS + VS)],0)</f>
        <v>162</v>
      </c>
      <c r="AI170" s="15">
        <f>COUNTIFS(Pirma_Karta[Līga],Pirma_Karta[[#This Row],[Līga]],Pirma_Karta[Punkti
 (GS + VS)],"&gt;"&amp;Pirma_Karta[Punkti
 (GS + VS)])+1</f>
        <v>133</v>
      </c>
    </row>
    <row r="171" spans="1:35" ht="15.75" x14ac:dyDescent="0.25">
      <c r="A171" s="9">
        <v>167</v>
      </c>
      <c r="B171" s="26">
        <v>35</v>
      </c>
      <c r="C171" s="34" t="s">
        <v>36</v>
      </c>
      <c r="D171" s="49" t="s">
        <v>49</v>
      </c>
      <c r="E171" s="46"/>
      <c r="P171" s="51">
        <f>SUM(F207:O207)</f>
        <v>0</v>
      </c>
      <c r="Q171" s="52" t="str">
        <f>"("&amp;COUNTIF(F207:O207,10)&amp;", "&amp;COUNTIF(F207:O207,9)&amp;", "&amp;COUNTIF(F207:O207,8)&amp;")"</f>
        <v>(0, 0, 0)</v>
      </c>
      <c r="R171" s="52">
        <f>COUNTIFS(Pirma_Karta[Līga],Pirma_Karta[[#This Row],[Līga]],Pirma_Karta[[GS Kopā ]],"&gt;"&amp;Pirma_Karta[[#This Row],[GS Kopā ]])+1</f>
        <v>118</v>
      </c>
      <c r="S171" s="46" t="s">
        <v>51</v>
      </c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55">
        <f t="shared" si="22"/>
        <v>0</v>
      </c>
      <c r="AE171" s="56" t="str">
        <f t="shared" si="18"/>
        <v>(0, 0, 0)</v>
      </c>
      <c r="AF171" s="56">
        <f>COUNTIFS(Pirma_Karta[Līga],Pirma_Karta[[#This Row],[Līga]],Pirma_Karta[VS Kopā],"&gt;"&amp;Pirma_Karta[[#This Row],[VS Kopā]])+1</f>
        <v>110</v>
      </c>
      <c r="AG171" s="18">
        <f>(SUM(F207:O207))+(SUM(T171:AC171))</f>
        <v>0</v>
      </c>
      <c r="AH171" s="15">
        <f>RANK(Pirma_Karta[[#This Row],[Punkti
 (GS + VS)]],Pirma_Karta[Punkti
 (GS + VS)],0)</f>
        <v>162</v>
      </c>
      <c r="AI171" s="15">
        <f>COUNTIFS(Pirma_Karta[Līga],Pirma_Karta[[#This Row],[Līga]],Pirma_Karta[Punkti
 (GS + VS)],"&gt;"&amp;Pirma_Karta[Punkti
 (GS + VS)])+1</f>
        <v>133</v>
      </c>
    </row>
    <row r="172" spans="1:35" ht="15.75" x14ac:dyDescent="0.25">
      <c r="A172" s="9">
        <v>168</v>
      </c>
      <c r="B172" s="26">
        <v>14</v>
      </c>
      <c r="C172" s="34" t="s">
        <v>36</v>
      </c>
      <c r="D172" s="49" t="s">
        <v>287</v>
      </c>
      <c r="E172" s="46" t="s">
        <v>288</v>
      </c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51">
        <f t="shared" ref="P172:P235" si="25">SUM(F172:O172)</f>
        <v>0</v>
      </c>
      <c r="Q172" s="52" t="str">
        <f t="shared" ref="Q172:Q235" si="26">"("&amp;COUNTIF(F172:O172,10)&amp;", "&amp;COUNTIF(F172:O172,9)&amp;", "&amp;COUNTIF(F172:O172,8)&amp;")"</f>
        <v>(0, 0, 0)</v>
      </c>
      <c r="R172" s="52">
        <f>COUNTIFS(Pirma_Karta[Līga],Pirma_Karta[[#This Row],[Līga]],Pirma_Karta[[GS Kopā ]],"&gt;"&amp;Pirma_Karta[[#This Row],[GS Kopā ]])+1</f>
        <v>118</v>
      </c>
      <c r="S172" s="46" t="s">
        <v>289</v>
      </c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55">
        <f t="shared" si="22"/>
        <v>0</v>
      </c>
      <c r="AE172" s="56" t="str">
        <f t="shared" si="18"/>
        <v>(0, 0, 0)</v>
      </c>
      <c r="AF172" s="56">
        <f>COUNTIFS(Pirma_Karta[Līga],Pirma_Karta[[#This Row],[Līga]],Pirma_Karta[VS Kopā],"&gt;"&amp;Pirma_Karta[[#This Row],[VS Kopā]])+1</f>
        <v>110</v>
      </c>
      <c r="AG172" s="18">
        <f t="shared" ref="AG172:AG235" si="27">(SUM(F172:O172))+(SUM(T172:AC172))</f>
        <v>0</v>
      </c>
      <c r="AH172" s="15">
        <f>RANK(Pirma_Karta[[#This Row],[Punkti
 (GS + VS)]],Pirma_Karta[Punkti
 (GS + VS)],0)</f>
        <v>162</v>
      </c>
      <c r="AI172" s="15">
        <f>COUNTIFS(Pirma_Karta[Līga],Pirma_Karta[[#This Row],[Līga]],Pirma_Karta[Punkti
 (GS + VS)],"&gt;"&amp;Pirma_Karta[Punkti
 (GS + VS)])+1</f>
        <v>133</v>
      </c>
    </row>
    <row r="173" spans="1:35" ht="15.75" x14ac:dyDescent="0.25">
      <c r="A173" s="9">
        <v>169</v>
      </c>
      <c r="B173" s="26">
        <v>43</v>
      </c>
      <c r="C173" s="34" t="s">
        <v>36</v>
      </c>
      <c r="D173" s="49" t="s">
        <v>216</v>
      </c>
      <c r="E173" s="46" t="s">
        <v>77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51">
        <f t="shared" si="25"/>
        <v>0</v>
      </c>
      <c r="Q173" s="52" t="str">
        <f t="shared" si="26"/>
        <v>(0, 0, 0)</v>
      </c>
      <c r="R173" s="52">
        <f>COUNTIFS(Pirma_Karta[Līga],Pirma_Karta[[#This Row],[Līga]],Pirma_Karta[[GS Kopā ]],"&gt;"&amp;Pirma_Karta[[#This Row],[GS Kopā ]])+1</f>
        <v>118</v>
      </c>
      <c r="S173" s="46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205"/>
      <c r="AD173" s="55">
        <f t="shared" si="22"/>
        <v>0</v>
      </c>
      <c r="AE173" s="56" t="str">
        <f t="shared" si="18"/>
        <v>(0, 0, 0)</v>
      </c>
      <c r="AF173" s="56">
        <f>COUNTIFS(Pirma_Karta[Līga],Pirma_Karta[[#This Row],[Līga]],Pirma_Karta[VS Kopā],"&gt;"&amp;Pirma_Karta[[#This Row],[VS Kopā]])+1</f>
        <v>110</v>
      </c>
      <c r="AG173" s="18">
        <f t="shared" si="27"/>
        <v>0</v>
      </c>
      <c r="AH173" s="15">
        <f>RANK(Pirma_Karta[[#This Row],[Punkti
 (GS + VS)]],Pirma_Karta[Punkti
 (GS + VS)],0)</f>
        <v>162</v>
      </c>
      <c r="AI173" s="15">
        <f>COUNTIFS(Pirma_Karta[Līga],Pirma_Karta[[#This Row],[Līga]],Pirma_Karta[Punkti
 (GS + VS)],"&gt;"&amp;Pirma_Karta[Punkti
 (GS + VS)])+1</f>
        <v>133</v>
      </c>
    </row>
    <row r="174" spans="1:35" ht="15.75" x14ac:dyDescent="0.25">
      <c r="A174" s="9">
        <v>170</v>
      </c>
      <c r="B174" s="26">
        <v>141</v>
      </c>
      <c r="C174" s="34" t="s">
        <v>36</v>
      </c>
      <c r="D174" s="48" t="s">
        <v>211</v>
      </c>
      <c r="E174" s="46" t="s">
        <v>212</v>
      </c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51">
        <f t="shared" si="25"/>
        <v>0</v>
      </c>
      <c r="Q174" s="52" t="str">
        <f t="shared" si="26"/>
        <v>(0, 0, 0)</v>
      </c>
      <c r="R174" s="52">
        <f>COUNTIFS(Pirma_Karta[Līga],Pirma_Karta[[#This Row],[Līga]],Pirma_Karta[[GS Kopā ]],"&gt;"&amp;Pirma_Karta[[#This Row],[GS Kopā ]])+1</f>
        <v>118</v>
      </c>
      <c r="S174" s="46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55">
        <f t="shared" si="22"/>
        <v>0</v>
      </c>
      <c r="AE174" s="56" t="str">
        <f t="shared" si="18"/>
        <v>(0, 0, 0)</v>
      </c>
      <c r="AF174" s="56">
        <f>COUNTIFS(Pirma_Karta[Līga],Pirma_Karta[[#This Row],[Līga]],Pirma_Karta[VS Kopā],"&gt;"&amp;Pirma_Karta[[#This Row],[VS Kopā]])+1</f>
        <v>110</v>
      </c>
      <c r="AG174" s="18">
        <f t="shared" si="27"/>
        <v>0</v>
      </c>
      <c r="AH174" s="15">
        <f>RANK(Pirma_Karta[[#This Row],[Punkti
 (GS + VS)]],Pirma_Karta[Punkti
 (GS + VS)],0)</f>
        <v>162</v>
      </c>
      <c r="AI174" s="15">
        <f>COUNTIFS(Pirma_Karta[Līga],Pirma_Karta[[#This Row],[Līga]],Pirma_Karta[Punkti
 (GS + VS)],"&gt;"&amp;Pirma_Karta[Punkti
 (GS + VS)])+1</f>
        <v>133</v>
      </c>
    </row>
    <row r="175" spans="1:35" ht="15.75" x14ac:dyDescent="0.25">
      <c r="A175" s="9">
        <v>171</v>
      </c>
      <c r="B175" s="202">
        <v>169</v>
      </c>
      <c r="C175" s="34" t="s">
        <v>36</v>
      </c>
      <c r="D175" s="48" t="s">
        <v>392</v>
      </c>
      <c r="E175" s="46" t="s">
        <v>393</v>
      </c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51">
        <f t="shared" si="25"/>
        <v>0</v>
      </c>
      <c r="Q175" s="52" t="str">
        <f t="shared" si="26"/>
        <v>(0, 0, 0)</v>
      </c>
      <c r="R175" s="52">
        <f>COUNTIFS(Pirma_Karta[Līga],Pirma_Karta[[#This Row],[Līga]],Pirma_Karta[[GS Kopā ]],"&gt;"&amp;Pirma_Karta[[#This Row],[GS Kopā ]])+1</f>
        <v>118</v>
      </c>
      <c r="S175" s="203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55">
        <f t="shared" si="22"/>
        <v>0</v>
      </c>
      <c r="AE175" s="56" t="str">
        <f t="shared" si="18"/>
        <v>(0, 0, 0)</v>
      </c>
      <c r="AF175" s="56">
        <f>COUNTIFS(Pirma_Karta[Līga],Pirma_Karta[[#This Row],[Līga]],Pirma_Karta[VS Kopā],"&gt;"&amp;Pirma_Karta[[#This Row],[VS Kopā]])+1</f>
        <v>110</v>
      </c>
      <c r="AG175" s="18">
        <f t="shared" si="27"/>
        <v>0</v>
      </c>
      <c r="AH175" s="15">
        <f>RANK(Pirma_Karta[[#This Row],[Punkti
 (GS + VS)]],Pirma_Karta[Punkti
 (GS + VS)],0)</f>
        <v>162</v>
      </c>
      <c r="AI175" s="15">
        <f>COUNTIFS(Pirma_Karta[Līga],Pirma_Karta[[#This Row],[Līga]],Pirma_Karta[Punkti
 (GS + VS)],"&gt;"&amp;Pirma_Karta[Punkti
 (GS + VS)])+1</f>
        <v>133</v>
      </c>
    </row>
    <row r="176" spans="1:35" ht="15.75" hidden="1" x14ac:dyDescent="0.25">
      <c r="A176" s="9">
        <v>172</v>
      </c>
      <c r="B176" s="26"/>
      <c r="C176" s="34"/>
      <c r="D176" s="34"/>
      <c r="E176" s="46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0">
        <f t="shared" si="25"/>
        <v>0</v>
      </c>
      <c r="Q176" s="40" t="str">
        <f t="shared" si="26"/>
        <v>(0, 0, 0)</v>
      </c>
      <c r="R176" s="40">
        <f>COUNTIFS(Pirma_Karta[Līga],Pirma_Karta[[#This Row],[Līga]],Pirma_Karta[[GS Kopā ]],"&gt;"&amp;Pirma_Karta[[#This Row],[GS Kopā ]])+1</f>
        <v>1</v>
      </c>
      <c r="S176" s="46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6">
        <f t="shared" si="22"/>
        <v>0</v>
      </c>
      <c r="AE176" s="17" t="str">
        <f t="shared" si="18"/>
        <v>(0, 0, 0)</v>
      </c>
      <c r="AF176" s="17">
        <f>COUNTIFS(Pirma_Karta[Līga],Pirma_Karta[[#This Row],[Līga]],Pirma_Karta[VS Kopā],"&gt;"&amp;Pirma_Karta[[#This Row],[VS Kopā]])+1</f>
        <v>1</v>
      </c>
      <c r="AG176" s="18">
        <f t="shared" si="27"/>
        <v>0</v>
      </c>
      <c r="AH176" s="15">
        <f>RANK(Pirma_Karta[[#This Row],[Punkti
 (GS + VS)]],Pirma_Karta[Punkti
 (GS + VS)],0)</f>
        <v>162</v>
      </c>
      <c r="AI176" s="15">
        <f>COUNTIFS(Pirma_Karta[Līga],Pirma_Karta[[#This Row],[Līga]],Pirma_Karta[Punkti
 (GS + VS)],"&gt;"&amp;Pirma_Karta[Punkti
 (GS + VS)])+1</f>
        <v>1</v>
      </c>
    </row>
    <row r="177" spans="1:35" ht="15.75" hidden="1" x14ac:dyDescent="0.25">
      <c r="A177" s="9">
        <v>173</v>
      </c>
      <c r="B177" s="26"/>
      <c r="C177" s="34"/>
      <c r="D177" s="206"/>
      <c r="E177" s="46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0">
        <f t="shared" si="25"/>
        <v>0</v>
      </c>
      <c r="Q177" s="40" t="str">
        <f t="shared" si="26"/>
        <v>(0, 0, 0)</v>
      </c>
      <c r="R177" s="40">
        <f>COUNTIFS(Pirma_Karta[Līga],Pirma_Karta[[#This Row],[Līga]],Pirma_Karta[[GS Kopā ]],"&gt;"&amp;Pirma_Karta[[#This Row],[GS Kopā ]])+1</f>
        <v>1</v>
      </c>
      <c r="S177" s="46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6">
        <f t="shared" si="22"/>
        <v>0</v>
      </c>
      <c r="AE177" s="17" t="str">
        <f t="shared" si="18"/>
        <v>(0, 0, 0)</v>
      </c>
      <c r="AF177" s="17">
        <f>COUNTIFS(Pirma_Karta[Līga],Pirma_Karta[[#This Row],[Līga]],Pirma_Karta[VS Kopā],"&gt;"&amp;Pirma_Karta[[#This Row],[VS Kopā]])+1</f>
        <v>1</v>
      </c>
      <c r="AG177" s="18">
        <f t="shared" si="27"/>
        <v>0</v>
      </c>
      <c r="AH177" s="15">
        <f>RANK(Pirma_Karta[[#This Row],[Punkti
 (GS + VS)]],Pirma_Karta[Punkti
 (GS + VS)],0)</f>
        <v>162</v>
      </c>
      <c r="AI177" s="15">
        <f>COUNTIFS(Pirma_Karta[Līga],Pirma_Karta[[#This Row],[Līga]],Pirma_Karta[Punkti
 (GS + VS)],"&gt;"&amp;Pirma_Karta[Punkti
 (GS + VS)])+1</f>
        <v>1</v>
      </c>
    </row>
    <row r="178" spans="1:35" ht="15.75" hidden="1" x14ac:dyDescent="0.25">
      <c r="A178" s="9">
        <v>174</v>
      </c>
      <c r="B178" s="26"/>
      <c r="C178" s="34"/>
      <c r="D178" s="34"/>
      <c r="E178" s="46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0">
        <f t="shared" si="25"/>
        <v>0</v>
      </c>
      <c r="Q178" s="40" t="str">
        <f t="shared" si="26"/>
        <v>(0, 0, 0)</v>
      </c>
      <c r="R178" s="40">
        <f>COUNTIFS(Pirma_Karta[Līga],Pirma_Karta[[#This Row],[Līga]],Pirma_Karta[[GS Kopā ]],"&gt;"&amp;Pirma_Karta[[#This Row],[GS Kopā ]])+1</f>
        <v>1</v>
      </c>
      <c r="S178" s="46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6">
        <f t="shared" si="22"/>
        <v>0</v>
      </c>
      <c r="AE178" s="17" t="str">
        <f t="shared" si="18"/>
        <v>(0, 0, 0)</v>
      </c>
      <c r="AF178" s="17">
        <f>COUNTIFS(Pirma_Karta[Līga],Pirma_Karta[[#This Row],[Līga]],Pirma_Karta[VS Kopā],"&gt;"&amp;Pirma_Karta[[#This Row],[VS Kopā]])+1</f>
        <v>1</v>
      </c>
      <c r="AG178" s="18">
        <f t="shared" si="27"/>
        <v>0</v>
      </c>
      <c r="AH178" s="15">
        <f>RANK(Pirma_Karta[[#This Row],[Punkti
 (GS + VS)]],Pirma_Karta[Punkti
 (GS + VS)],0)</f>
        <v>162</v>
      </c>
      <c r="AI178" s="15">
        <f>COUNTIFS(Pirma_Karta[Līga],Pirma_Karta[[#This Row],[Līga]],Pirma_Karta[Punkti
 (GS + VS)],"&gt;"&amp;Pirma_Karta[Punkti
 (GS + VS)])+1</f>
        <v>1</v>
      </c>
    </row>
    <row r="179" spans="1:35" ht="15.75" hidden="1" x14ac:dyDescent="0.25">
      <c r="A179" s="9">
        <v>175</v>
      </c>
      <c r="B179" s="26"/>
      <c r="C179" s="34"/>
      <c r="D179" s="34"/>
      <c r="E179" s="46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0">
        <f t="shared" si="25"/>
        <v>0</v>
      </c>
      <c r="Q179" s="40" t="str">
        <f t="shared" si="26"/>
        <v>(0, 0, 0)</v>
      </c>
      <c r="R179" s="40">
        <f>COUNTIFS(Pirma_Karta[Līga],Pirma_Karta[[#This Row],[Līga]],Pirma_Karta[[GS Kopā ]],"&gt;"&amp;Pirma_Karta[[#This Row],[GS Kopā ]])+1</f>
        <v>1</v>
      </c>
      <c r="S179" s="46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6">
        <f t="shared" si="22"/>
        <v>0</v>
      </c>
      <c r="AE179" s="17" t="str">
        <f t="shared" si="18"/>
        <v>(0, 0, 0)</v>
      </c>
      <c r="AF179" s="17">
        <f>COUNTIFS(Pirma_Karta[Līga],Pirma_Karta[[#This Row],[Līga]],Pirma_Karta[VS Kopā],"&gt;"&amp;Pirma_Karta[[#This Row],[VS Kopā]])+1</f>
        <v>1</v>
      </c>
      <c r="AG179" s="18">
        <f t="shared" si="27"/>
        <v>0</v>
      </c>
      <c r="AH179" s="15">
        <f>RANK(Pirma_Karta[[#This Row],[Punkti
 (GS + VS)]],Pirma_Karta[Punkti
 (GS + VS)],0)</f>
        <v>162</v>
      </c>
      <c r="AI179" s="15">
        <f>COUNTIFS(Pirma_Karta[Līga],Pirma_Karta[[#This Row],[Līga]],Pirma_Karta[Punkti
 (GS + VS)],"&gt;"&amp;Pirma_Karta[Punkti
 (GS + VS)])+1</f>
        <v>1</v>
      </c>
    </row>
    <row r="180" spans="1:35" ht="15.75" hidden="1" x14ac:dyDescent="0.25">
      <c r="A180" s="9">
        <v>176</v>
      </c>
      <c r="B180" s="26"/>
      <c r="C180" s="34"/>
      <c r="D180" s="207"/>
      <c r="E180" s="46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0">
        <f t="shared" si="25"/>
        <v>0</v>
      </c>
      <c r="Q180" s="40" t="str">
        <f t="shared" si="26"/>
        <v>(0, 0, 0)</v>
      </c>
      <c r="R180" s="40">
        <f>COUNTIFS(Pirma_Karta[Līga],Pirma_Karta[[#This Row],[Līga]],Pirma_Karta[[GS Kopā ]],"&gt;"&amp;Pirma_Karta[[#This Row],[GS Kopā ]])+1</f>
        <v>1</v>
      </c>
      <c r="S180" s="46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6">
        <f t="shared" si="22"/>
        <v>0</v>
      </c>
      <c r="AE180" s="17" t="str">
        <f t="shared" si="18"/>
        <v>(0, 0, 0)</v>
      </c>
      <c r="AF180" s="17">
        <f>COUNTIFS(Pirma_Karta[Līga],Pirma_Karta[[#This Row],[Līga]],Pirma_Karta[VS Kopā],"&gt;"&amp;Pirma_Karta[[#This Row],[VS Kopā]])+1</f>
        <v>1</v>
      </c>
      <c r="AG180" s="18">
        <f t="shared" si="27"/>
        <v>0</v>
      </c>
      <c r="AH180" s="15">
        <f>RANK(Pirma_Karta[[#This Row],[Punkti
 (GS + VS)]],Pirma_Karta[Punkti
 (GS + VS)],0)</f>
        <v>162</v>
      </c>
      <c r="AI180" s="15">
        <f>COUNTIFS(Pirma_Karta[Līga],Pirma_Karta[[#This Row],[Līga]],Pirma_Karta[Punkti
 (GS + VS)],"&gt;"&amp;Pirma_Karta[Punkti
 (GS + VS)])+1</f>
        <v>1</v>
      </c>
    </row>
    <row r="181" spans="1:35" ht="15.75" hidden="1" x14ac:dyDescent="0.25">
      <c r="A181" s="9">
        <v>177</v>
      </c>
      <c r="B181" s="26"/>
      <c r="C181" s="34"/>
      <c r="D181" s="34"/>
      <c r="E181" s="46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0">
        <f t="shared" si="25"/>
        <v>0</v>
      </c>
      <c r="Q181" s="40" t="str">
        <f t="shared" si="26"/>
        <v>(0, 0, 0)</v>
      </c>
      <c r="R181" s="40">
        <f>COUNTIFS(Pirma_Karta[Līga],Pirma_Karta[[#This Row],[Līga]],Pirma_Karta[[GS Kopā ]],"&gt;"&amp;Pirma_Karta[[#This Row],[GS Kopā ]])+1</f>
        <v>1</v>
      </c>
      <c r="S181" s="46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6">
        <f t="shared" si="22"/>
        <v>0</v>
      </c>
      <c r="AE181" s="17" t="str">
        <f t="shared" si="18"/>
        <v>(0, 0, 0)</v>
      </c>
      <c r="AF181" s="17">
        <f>COUNTIFS(Pirma_Karta[Līga],Pirma_Karta[[#This Row],[Līga]],Pirma_Karta[VS Kopā],"&gt;"&amp;Pirma_Karta[[#This Row],[VS Kopā]])+1</f>
        <v>1</v>
      </c>
      <c r="AG181" s="18">
        <f t="shared" si="27"/>
        <v>0</v>
      </c>
      <c r="AH181" s="15">
        <f>RANK(Pirma_Karta[[#This Row],[Punkti
 (GS + VS)]],Pirma_Karta[Punkti
 (GS + VS)],0)</f>
        <v>162</v>
      </c>
      <c r="AI181" s="15">
        <f>COUNTIFS(Pirma_Karta[Līga],Pirma_Karta[[#This Row],[Līga]],Pirma_Karta[Punkti
 (GS + VS)],"&gt;"&amp;Pirma_Karta[Punkti
 (GS + VS)])+1</f>
        <v>1</v>
      </c>
    </row>
    <row r="182" spans="1:35" ht="15.75" hidden="1" x14ac:dyDescent="0.25">
      <c r="A182" s="9">
        <v>178</v>
      </c>
      <c r="B182" s="26"/>
      <c r="C182" s="34"/>
      <c r="D182" s="34"/>
      <c r="E182" s="46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0">
        <f t="shared" si="25"/>
        <v>0</v>
      </c>
      <c r="Q182" s="40" t="str">
        <f t="shared" si="26"/>
        <v>(0, 0, 0)</v>
      </c>
      <c r="R182" s="40">
        <f>COUNTIFS(Pirma_Karta[Līga],Pirma_Karta[[#This Row],[Līga]],Pirma_Karta[[GS Kopā ]],"&gt;"&amp;Pirma_Karta[[#This Row],[GS Kopā ]])+1</f>
        <v>1</v>
      </c>
      <c r="S182" s="46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6">
        <f t="shared" si="22"/>
        <v>0</v>
      </c>
      <c r="AE182" s="17" t="str">
        <f t="shared" si="18"/>
        <v>(0, 0, 0)</v>
      </c>
      <c r="AF182" s="17">
        <f>COUNTIFS(Pirma_Karta[Līga],Pirma_Karta[[#This Row],[Līga]],Pirma_Karta[VS Kopā],"&gt;"&amp;Pirma_Karta[[#This Row],[VS Kopā]])+1</f>
        <v>1</v>
      </c>
      <c r="AG182" s="18">
        <f t="shared" si="27"/>
        <v>0</v>
      </c>
      <c r="AH182" s="15">
        <f>RANK(Pirma_Karta[[#This Row],[Punkti
 (GS + VS)]],Pirma_Karta[Punkti
 (GS + VS)],0)</f>
        <v>162</v>
      </c>
      <c r="AI182" s="15">
        <f>COUNTIFS(Pirma_Karta[Līga],Pirma_Karta[[#This Row],[Līga]],Pirma_Karta[Punkti
 (GS + VS)],"&gt;"&amp;Pirma_Karta[Punkti
 (GS + VS)])+1</f>
        <v>1</v>
      </c>
    </row>
    <row r="183" spans="1:35" ht="15.75" hidden="1" x14ac:dyDescent="0.25">
      <c r="A183" s="9">
        <v>179</v>
      </c>
      <c r="B183" s="26"/>
      <c r="C183" s="34"/>
      <c r="D183" s="34"/>
      <c r="E183" s="46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0">
        <f t="shared" si="25"/>
        <v>0</v>
      </c>
      <c r="Q183" s="40" t="str">
        <f t="shared" si="26"/>
        <v>(0, 0, 0)</v>
      </c>
      <c r="R183" s="40">
        <f>COUNTIFS(Pirma_Karta[Līga],Pirma_Karta[[#This Row],[Līga]],Pirma_Karta[[GS Kopā ]],"&gt;"&amp;Pirma_Karta[[#This Row],[GS Kopā ]])+1</f>
        <v>1</v>
      </c>
      <c r="S183" s="46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6">
        <f t="shared" si="22"/>
        <v>0</v>
      </c>
      <c r="AE183" s="17" t="str">
        <f t="shared" si="18"/>
        <v>(0, 0, 0)</v>
      </c>
      <c r="AF183" s="17">
        <f>COUNTIFS(Pirma_Karta[Līga],Pirma_Karta[[#This Row],[Līga]],Pirma_Karta[VS Kopā],"&gt;"&amp;Pirma_Karta[[#This Row],[VS Kopā]])+1</f>
        <v>1</v>
      </c>
      <c r="AG183" s="18">
        <f t="shared" si="27"/>
        <v>0</v>
      </c>
      <c r="AH183" s="15">
        <f>RANK(Pirma_Karta[[#This Row],[Punkti
 (GS + VS)]],Pirma_Karta[Punkti
 (GS + VS)],0)</f>
        <v>162</v>
      </c>
      <c r="AI183" s="15">
        <f>COUNTIFS(Pirma_Karta[Līga],Pirma_Karta[[#This Row],[Līga]],Pirma_Karta[Punkti
 (GS + VS)],"&gt;"&amp;Pirma_Karta[Punkti
 (GS + VS)])+1</f>
        <v>1</v>
      </c>
    </row>
    <row r="184" spans="1:35" ht="15.75" hidden="1" x14ac:dyDescent="0.25">
      <c r="A184" s="9">
        <v>180</v>
      </c>
      <c r="B184" s="26"/>
      <c r="C184" s="34"/>
      <c r="D184" s="34"/>
      <c r="E184" s="46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0">
        <f t="shared" si="25"/>
        <v>0</v>
      </c>
      <c r="Q184" s="40" t="str">
        <f t="shared" si="26"/>
        <v>(0, 0, 0)</v>
      </c>
      <c r="R184" s="40">
        <f>COUNTIFS(Pirma_Karta[Līga],Pirma_Karta[[#This Row],[Līga]],Pirma_Karta[[GS Kopā ]],"&gt;"&amp;Pirma_Karta[[#This Row],[GS Kopā ]])+1</f>
        <v>1</v>
      </c>
      <c r="S184" s="46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6">
        <f t="shared" si="22"/>
        <v>0</v>
      </c>
      <c r="AE184" s="17" t="str">
        <f t="shared" si="18"/>
        <v>(0, 0, 0)</v>
      </c>
      <c r="AF184" s="17">
        <f>COUNTIFS(Pirma_Karta[Līga],Pirma_Karta[[#This Row],[Līga]],Pirma_Karta[VS Kopā],"&gt;"&amp;Pirma_Karta[[#This Row],[VS Kopā]])+1</f>
        <v>1</v>
      </c>
      <c r="AG184" s="18">
        <f t="shared" si="27"/>
        <v>0</v>
      </c>
      <c r="AH184" s="15">
        <f>RANK(Pirma_Karta[[#This Row],[Punkti
 (GS + VS)]],Pirma_Karta[Punkti
 (GS + VS)],0)</f>
        <v>162</v>
      </c>
      <c r="AI184" s="15">
        <f>COUNTIFS(Pirma_Karta[Līga],Pirma_Karta[[#This Row],[Līga]],Pirma_Karta[Punkti
 (GS + VS)],"&gt;"&amp;Pirma_Karta[Punkti
 (GS + VS)])+1</f>
        <v>1</v>
      </c>
    </row>
    <row r="185" spans="1:35" ht="15.75" hidden="1" x14ac:dyDescent="0.25">
      <c r="A185" s="9">
        <v>181</v>
      </c>
      <c r="B185" s="26"/>
      <c r="C185" s="34"/>
      <c r="D185" s="34"/>
      <c r="E185" s="46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0">
        <f t="shared" si="25"/>
        <v>0</v>
      </c>
      <c r="Q185" s="40" t="str">
        <f t="shared" si="26"/>
        <v>(0, 0, 0)</v>
      </c>
      <c r="R185" s="40">
        <f>COUNTIFS(Pirma_Karta[Līga],Pirma_Karta[[#This Row],[Līga]],Pirma_Karta[[GS Kopā ]],"&gt;"&amp;Pirma_Karta[[#This Row],[GS Kopā ]])+1</f>
        <v>1</v>
      </c>
      <c r="S185" s="46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6">
        <f t="shared" si="22"/>
        <v>0</v>
      </c>
      <c r="AE185" s="17" t="str">
        <f t="shared" si="18"/>
        <v>(0, 0, 0)</v>
      </c>
      <c r="AF185" s="17">
        <f>COUNTIFS(Pirma_Karta[Līga],Pirma_Karta[[#This Row],[Līga]],Pirma_Karta[VS Kopā],"&gt;"&amp;Pirma_Karta[[#This Row],[VS Kopā]])+1</f>
        <v>1</v>
      </c>
      <c r="AG185" s="18">
        <f t="shared" si="27"/>
        <v>0</v>
      </c>
      <c r="AH185" s="15">
        <f>RANK(Pirma_Karta[[#This Row],[Punkti
 (GS + VS)]],Pirma_Karta[Punkti
 (GS + VS)],0)</f>
        <v>162</v>
      </c>
      <c r="AI185" s="15">
        <f>COUNTIFS(Pirma_Karta[Līga],Pirma_Karta[[#This Row],[Līga]],Pirma_Karta[Punkti
 (GS + VS)],"&gt;"&amp;Pirma_Karta[Punkti
 (GS + VS)])+1</f>
        <v>1</v>
      </c>
    </row>
    <row r="186" spans="1:35" ht="15.75" hidden="1" x14ac:dyDescent="0.25">
      <c r="A186" s="9">
        <v>182</v>
      </c>
      <c r="B186" s="26"/>
      <c r="C186" s="34"/>
      <c r="D186" s="34"/>
      <c r="E186" s="46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0">
        <f t="shared" si="25"/>
        <v>0</v>
      </c>
      <c r="Q186" s="40" t="str">
        <f t="shared" si="26"/>
        <v>(0, 0, 0)</v>
      </c>
      <c r="R186" s="40">
        <f>COUNTIFS(Pirma_Karta[Līga],Pirma_Karta[[#This Row],[Līga]],Pirma_Karta[[GS Kopā ]],"&gt;"&amp;Pirma_Karta[[#This Row],[GS Kopā ]])+1</f>
        <v>1</v>
      </c>
      <c r="S186" s="46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6">
        <f t="shared" si="22"/>
        <v>0</v>
      </c>
      <c r="AE186" s="17" t="str">
        <f t="shared" si="18"/>
        <v>(0, 0, 0)</v>
      </c>
      <c r="AF186" s="17">
        <f>COUNTIFS(Pirma_Karta[Līga],Pirma_Karta[[#This Row],[Līga]],Pirma_Karta[VS Kopā],"&gt;"&amp;Pirma_Karta[[#This Row],[VS Kopā]])+1</f>
        <v>1</v>
      </c>
      <c r="AG186" s="18">
        <f t="shared" si="27"/>
        <v>0</v>
      </c>
      <c r="AH186" s="15">
        <f>RANK(Pirma_Karta[[#This Row],[Punkti
 (GS + VS)]],Pirma_Karta[Punkti
 (GS + VS)],0)</f>
        <v>162</v>
      </c>
      <c r="AI186" s="15">
        <f>COUNTIFS(Pirma_Karta[Līga],Pirma_Karta[[#This Row],[Līga]],Pirma_Karta[Punkti
 (GS + VS)],"&gt;"&amp;Pirma_Karta[Punkti
 (GS + VS)])+1</f>
        <v>1</v>
      </c>
    </row>
    <row r="187" spans="1:35" ht="15.75" hidden="1" x14ac:dyDescent="0.25">
      <c r="A187" s="9">
        <v>183</v>
      </c>
      <c r="B187" s="26"/>
      <c r="C187" s="34"/>
      <c r="D187" s="206"/>
      <c r="E187" s="46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0">
        <f t="shared" si="25"/>
        <v>0</v>
      </c>
      <c r="Q187" s="40" t="str">
        <f t="shared" si="26"/>
        <v>(0, 0, 0)</v>
      </c>
      <c r="R187" s="40">
        <f>COUNTIFS(Pirma_Karta[Līga],Pirma_Karta[[#This Row],[Līga]],Pirma_Karta[[GS Kopā ]],"&gt;"&amp;Pirma_Karta[[#This Row],[GS Kopā ]])+1</f>
        <v>1</v>
      </c>
      <c r="S187" s="46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6">
        <f t="shared" si="22"/>
        <v>0</v>
      </c>
      <c r="AE187" s="17" t="str">
        <f t="shared" si="18"/>
        <v>(0, 0, 0)</v>
      </c>
      <c r="AF187" s="17">
        <f>COUNTIFS(Pirma_Karta[Līga],Pirma_Karta[[#This Row],[Līga]],Pirma_Karta[VS Kopā],"&gt;"&amp;Pirma_Karta[[#This Row],[VS Kopā]])+1</f>
        <v>1</v>
      </c>
      <c r="AG187" s="18">
        <f t="shared" si="27"/>
        <v>0</v>
      </c>
      <c r="AH187" s="15">
        <f>RANK(Pirma_Karta[[#This Row],[Punkti
 (GS + VS)]],Pirma_Karta[Punkti
 (GS + VS)],0)</f>
        <v>162</v>
      </c>
      <c r="AI187" s="15">
        <f>COUNTIFS(Pirma_Karta[Līga],Pirma_Karta[[#This Row],[Līga]],Pirma_Karta[Punkti
 (GS + VS)],"&gt;"&amp;Pirma_Karta[Punkti
 (GS + VS)])+1</f>
        <v>1</v>
      </c>
    </row>
    <row r="188" spans="1:35" ht="15.75" hidden="1" x14ac:dyDescent="0.25">
      <c r="A188" s="9">
        <v>184</v>
      </c>
      <c r="B188" s="26"/>
      <c r="C188" s="34"/>
      <c r="D188" s="34"/>
      <c r="E188" s="46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0">
        <f t="shared" si="25"/>
        <v>0</v>
      </c>
      <c r="Q188" s="40" t="str">
        <f t="shared" si="26"/>
        <v>(0, 0, 0)</v>
      </c>
      <c r="R188" s="40">
        <f>COUNTIFS(Pirma_Karta[Līga],Pirma_Karta[[#This Row],[Līga]],Pirma_Karta[[GS Kopā ]],"&gt;"&amp;Pirma_Karta[[#This Row],[GS Kopā ]])+1</f>
        <v>1</v>
      </c>
      <c r="S188" s="46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6">
        <f t="shared" si="22"/>
        <v>0</v>
      </c>
      <c r="AE188" s="17" t="str">
        <f t="shared" si="18"/>
        <v>(0, 0, 0)</v>
      </c>
      <c r="AF188" s="17">
        <f>COUNTIFS(Pirma_Karta[Līga],Pirma_Karta[[#This Row],[Līga]],Pirma_Karta[VS Kopā],"&gt;"&amp;Pirma_Karta[[#This Row],[VS Kopā]])+1</f>
        <v>1</v>
      </c>
      <c r="AG188" s="18">
        <f t="shared" si="27"/>
        <v>0</v>
      </c>
      <c r="AH188" s="15">
        <f>RANK(Pirma_Karta[[#This Row],[Punkti
 (GS + VS)]],Pirma_Karta[Punkti
 (GS + VS)],0)</f>
        <v>162</v>
      </c>
      <c r="AI188" s="15">
        <f>COUNTIFS(Pirma_Karta[Līga],Pirma_Karta[[#This Row],[Līga]],Pirma_Karta[Punkti
 (GS + VS)],"&gt;"&amp;Pirma_Karta[Punkti
 (GS + VS)])+1</f>
        <v>1</v>
      </c>
    </row>
    <row r="189" spans="1:35" ht="15.75" hidden="1" x14ac:dyDescent="0.25">
      <c r="A189" s="9">
        <v>185</v>
      </c>
      <c r="B189" s="26"/>
      <c r="C189" s="34"/>
      <c r="D189" s="34"/>
      <c r="E189" s="46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0">
        <f t="shared" si="25"/>
        <v>0</v>
      </c>
      <c r="Q189" s="40" t="str">
        <f t="shared" si="26"/>
        <v>(0, 0, 0)</v>
      </c>
      <c r="R189" s="40">
        <f>COUNTIFS(Pirma_Karta[Līga],Pirma_Karta[[#This Row],[Līga]],Pirma_Karta[[GS Kopā ]],"&gt;"&amp;Pirma_Karta[[#This Row],[GS Kopā ]])+1</f>
        <v>1</v>
      </c>
      <c r="S189" s="46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6">
        <f t="shared" si="22"/>
        <v>0</v>
      </c>
      <c r="AE189" s="17" t="str">
        <f t="shared" si="18"/>
        <v>(0, 0, 0)</v>
      </c>
      <c r="AF189" s="17">
        <f>COUNTIFS(Pirma_Karta[Līga],Pirma_Karta[[#This Row],[Līga]],Pirma_Karta[VS Kopā],"&gt;"&amp;Pirma_Karta[[#This Row],[VS Kopā]])+1</f>
        <v>1</v>
      </c>
      <c r="AG189" s="18">
        <f t="shared" si="27"/>
        <v>0</v>
      </c>
      <c r="AH189" s="15">
        <f>RANK(Pirma_Karta[[#This Row],[Punkti
 (GS + VS)]],Pirma_Karta[Punkti
 (GS + VS)],0)</f>
        <v>162</v>
      </c>
      <c r="AI189" s="15">
        <f>COUNTIFS(Pirma_Karta[Līga],Pirma_Karta[[#This Row],[Līga]],Pirma_Karta[Punkti
 (GS + VS)],"&gt;"&amp;Pirma_Karta[Punkti
 (GS + VS)])+1</f>
        <v>1</v>
      </c>
    </row>
    <row r="190" spans="1:35" ht="15.75" hidden="1" x14ac:dyDescent="0.25">
      <c r="A190" s="9">
        <v>186</v>
      </c>
      <c r="B190" s="26"/>
      <c r="C190" s="34"/>
      <c r="D190" s="206"/>
      <c r="E190" s="46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0">
        <f t="shared" si="25"/>
        <v>0</v>
      </c>
      <c r="Q190" s="40" t="str">
        <f t="shared" si="26"/>
        <v>(0, 0, 0)</v>
      </c>
      <c r="R190" s="40">
        <f>COUNTIFS(Pirma_Karta[Līga],Pirma_Karta[[#This Row],[Līga]],Pirma_Karta[[GS Kopā ]],"&gt;"&amp;Pirma_Karta[[#This Row],[GS Kopā ]])+1</f>
        <v>1</v>
      </c>
      <c r="S190" s="46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6">
        <f t="shared" si="22"/>
        <v>0</v>
      </c>
      <c r="AE190" s="17" t="str">
        <f t="shared" si="18"/>
        <v>(0, 0, 0)</v>
      </c>
      <c r="AF190" s="17">
        <f>COUNTIFS(Pirma_Karta[Līga],Pirma_Karta[[#This Row],[Līga]],Pirma_Karta[VS Kopā],"&gt;"&amp;Pirma_Karta[[#This Row],[VS Kopā]])+1</f>
        <v>1</v>
      </c>
      <c r="AG190" s="18">
        <f t="shared" si="27"/>
        <v>0</v>
      </c>
      <c r="AH190" s="15">
        <f>RANK(Pirma_Karta[[#This Row],[Punkti
 (GS + VS)]],Pirma_Karta[Punkti
 (GS + VS)],0)</f>
        <v>162</v>
      </c>
      <c r="AI190" s="15">
        <f>COUNTIFS(Pirma_Karta[Līga],Pirma_Karta[[#This Row],[Līga]],Pirma_Karta[Punkti
 (GS + VS)],"&gt;"&amp;Pirma_Karta[Punkti
 (GS + VS)])+1</f>
        <v>1</v>
      </c>
    </row>
    <row r="191" spans="1:35" ht="15.75" hidden="1" x14ac:dyDescent="0.25">
      <c r="A191" s="9">
        <v>187</v>
      </c>
      <c r="B191" s="26"/>
      <c r="C191" s="34"/>
      <c r="D191" s="34"/>
      <c r="E191" s="46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0">
        <f t="shared" si="25"/>
        <v>0</v>
      </c>
      <c r="Q191" s="40" t="str">
        <f t="shared" si="26"/>
        <v>(0, 0, 0)</v>
      </c>
      <c r="R191" s="40">
        <f>COUNTIFS(Pirma_Karta[Līga],Pirma_Karta[[#This Row],[Līga]],Pirma_Karta[[GS Kopā ]],"&gt;"&amp;Pirma_Karta[[#This Row],[GS Kopā ]])+1</f>
        <v>1</v>
      </c>
      <c r="S191" s="46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6">
        <f t="shared" si="22"/>
        <v>0</v>
      </c>
      <c r="AE191" s="17" t="str">
        <f t="shared" si="18"/>
        <v>(0, 0, 0)</v>
      </c>
      <c r="AF191" s="17">
        <f>COUNTIFS(Pirma_Karta[Līga],Pirma_Karta[[#This Row],[Līga]],Pirma_Karta[VS Kopā],"&gt;"&amp;Pirma_Karta[[#This Row],[VS Kopā]])+1</f>
        <v>1</v>
      </c>
      <c r="AG191" s="18">
        <f t="shared" si="27"/>
        <v>0</v>
      </c>
      <c r="AH191" s="15">
        <f>RANK(Pirma_Karta[[#This Row],[Punkti
 (GS + VS)]],Pirma_Karta[Punkti
 (GS + VS)],0)</f>
        <v>162</v>
      </c>
      <c r="AI191" s="15">
        <f>COUNTIFS(Pirma_Karta[Līga],Pirma_Karta[[#This Row],[Līga]],Pirma_Karta[Punkti
 (GS + VS)],"&gt;"&amp;Pirma_Karta[Punkti
 (GS + VS)])+1</f>
        <v>1</v>
      </c>
    </row>
    <row r="192" spans="1:35" ht="15.75" hidden="1" x14ac:dyDescent="0.25">
      <c r="A192" s="9">
        <v>188</v>
      </c>
      <c r="B192" s="26"/>
      <c r="C192" s="34"/>
      <c r="D192" s="34"/>
      <c r="E192" s="46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0">
        <f t="shared" si="25"/>
        <v>0</v>
      </c>
      <c r="Q192" s="40" t="str">
        <f t="shared" si="26"/>
        <v>(0, 0, 0)</v>
      </c>
      <c r="R192" s="40">
        <f>COUNTIFS(Pirma_Karta[Līga],Pirma_Karta[[#This Row],[Līga]],Pirma_Karta[[GS Kopā ]],"&gt;"&amp;Pirma_Karta[[#This Row],[GS Kopā ]])+1</f>
        <v>1</v>
      </c>
      <c r="S192" s="46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6">
        <f t="shared" si="22"/>
        <v>0</v>
      </c>
      <c r="AE192" s="17" t="str">
        <f t="shared" si="18"/>
        <v>(0, 0, 0)</v>
      </c>
      <c r="AF192" s="17">
        <f>COUNTIFS(Pirma_Karta[Līga],Pirma_Karta[[#This Row],[Līga]],Pirma_Karta[VS Kopā],"&gt;"&amp;Pirma_Karta[[#This Row],[VS Kopā]])+1</f>
        <v>1</v>
      </c>
      <c r="AG192" s="18">
        <f t="shared" si="27"/>
        <v>0</v>
      </c>
      <c r="AH192" s="15">
        <f>RANK(Pirma_Karta[[#This Row],[Punkti
 (GS + VS)]],Pirma_Karta[Punkti
 (GS + VS)],0)</f>
        <v>162</v>
      </c>
      <c r="AI192" s="15">
        <f>COUNTIFS(Pirma_Karta[Līga],Pirma_Karta[[#This Row],[Līga]],Pirma_Karta[Punkti
 (GS + VS)],"&gt;"&amp;Pirma_Karta[Punkti
 (GS + VS)])+1</f>
        <v>1</v>
      </c>
    </row>
    <row r="193" spans="1:35" ht="15.75" hidden="1" x14ac:dyDescent="0.25">
      <c r="A193" s="9">
        <v>189</v>
      </c>
      <c r="B193" s="26"/>
      <c r="C193" s="34"/>
      <c r="D193" s="34"/>
      <c r="E193" s="46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0">
        <f t="shared" si="25"/>
        <v>0</v>
      </c>
      <c r="Q193" s="40" t="str">
        <f t="shared" si="26"/>
        <v>(0, 0, 0)</v>
      </c>
      <c r="R193" s="40">
        <f>COUNTIFS(Pirma_Karta[Līga],Pirma_Karta[[#This Row],[Līga]],Pirma_Karta[[GS Kopā ]],"&gt;"&amp;Pirma_Karta[[#This Row],[GS Kopā ]])+1</f>
        <v>1</v>
      </c>
      <c r="S193" s="46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6">
        <f t="shared" si="22"/>
        <v>0</v>
      </c>
      <c r="AE193" s="17" t="str">
        <f t="shared" si="18"/>
        <v>(0, 0, 0)</v>
      </c>
      <c r="AF193" s="17">
        <f>COUNTIFS(Pirma_Karta[Līga],Pirma_Karta[[#This Row],[Līga]],Pirma_Karta[VS Kopā],"&gt;"&amp;Pirma_Karta[[#This Row],[VS Kopā]])+1</f>
        <v>1</v>
      </c>
      <c r="AG193" s="18">
        <f t="shared" si="27"/>
        <v>0</v>
      </c>
      <c r="AH193" s="15">
        <f>RANK(Pirma_Karta[[#This Row],[Punkti
 (GS + VS)]],Pirma_Karta[Punkti
 (GS + VS)],0)</f>
        <v>162</v>
      </c>
      <c r="AI193" s="15">
        <f>COUNTIFS(Pirma_Karta[Līga],Pirma_Karta[[#This Row],[Līga]],Pirma_Karta[Punkti
 (GS + VS)],"&gt;"&amp;Pirma_Karta[Punkti
 (GS + VS)])+1</f>
        <v>1</v>
      </c>
    </row>
    <row r="194" spans="1:35" ht="15.75" hidden="1" x14ac:dyDescent="0.25">
      <c r="A194" s="9">
        <v>190</v>
      </c>
      <c r="B194" s="26"/>
      <c r="C194" s="34"/>
      <c r="D194" s="206"/>
      <c r="E194" s="46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0">
        <f t="shared" si="25"/>
        <v>0</v>
      </c>
      <c r="Q194" s="40" t="str">
        <f t="shared" si="26"/>
        <v>(0, 0, 0)</v>
      </c>
      <c r="R194" s="40">
        <f>COUNTIFS(Pirma_Karta[Līga],Pirma_Karta[[#This Row],[Līga]],Pirma_Karta[[GS Kopā ]],"&gt;"&amp;Pirma_Karta[[#This Row],[GS Kopā ]])+1</f>
        <v>1</v>
      </c>
      <c r="S194" s="46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6">
        <f t="shared" si="22"/>
        <v>0</v>
      </c>
      <c r="AE194" s="17" t="str">
        <f t="shared" si="18"/>
        <v>(0, 0, 0)</v>
      </c>
      <c r="AF194" s="17">
        <f>COUNTIFS(Pirma_Karta[Līga],Pirma_Karta[[#This Row],[Līga]],Pirma_Karta[VS Kopā],"&gt;"&amp;Pirma_Karta[[#This Row],[VS Kopā]])+1</f>
        <v>1</v>
      </c>
      <c r="AG194" s="18">
        <f t="shared" si="27"/>
        <v>0</v>
      </c>
      <c r="AH194" s="15">
        <f>RANK(Pirma_Karta[[#This Row],[Punkti
 (GS + VS)]],Pirma_Karta[Punkti
 (GS + VS)],0)</f>
        <v>162</v>
      </c>
      <c r="AI194" s="15">
        <f>COUNTIFS(Pirma_Karta[Līga],Pirma_Karta[[#This Row],[Līga]],Pirma_Karta[Punkti
 (GS + VS)],"&gt;"&amp;Pirma_Karta[Punkti
 (GS + VS)])+1</f>
        <v>1</v>
      </c>
    </row>
    <row r="195" spans="1:35" ht="15.75" hidden="1" x14ac:dyDescent="0.25">
      <c r="A195" s="9">
        <v>191</v>
      </c>
      <c r="B195" s="26"/>
      <c r="C195" s="34"/>
      <c r="D195" s="206"/>
      <c r="E195" s="46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0">
        <f t="shared" si="25"/>
        <v>0</v>
      </c>
      <c r="Q195" s="40" t="str">
        <f t="shared" si="26"/>
        <v>(0, 0, 0)</v>
      </c>
      <c r="R195" s="40">
        <f>COUNTIFS(Pirma_Karta[Līga],Pirma_Karta[[#This Row],[Līga]],Pirma_Karta[[GS Kopā ]],"&gt;"&amp;Pirma_Karta[[#This Row],[GS Kopā ]])+1</f>
        <v>1</v>
      </c>
      <c r="S195" s="46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6">
        <f t="shared" si="22"/>
        <v>0</v>
      </c>
      <c r="AE195" s="17" t="str">
        <f t="shared" ref="AE195:AE258" si="28">"("&amp;COUNTIF(T195:AC195,10)&amp;", "&amp;COUNTIF(T195:AC195,9)&amp;", "&amp;COUNTIF(T195:AC195,8)&amp;")"</f>
        <v>(0, 0, 0)</v>
      </c>
      <c r="AF195" s="17">
        <f>COUNTIFS(Pirma_Karta[Līga],Pirma_Karta[[#This Row],[Līga]],Pirma_Karta[VS Kopā],"&gt;"&amp;Pirma_Karta[[#This Row],[VS Kopā]])+1</f>
        <v>1</v>
      </c>
      <c r="AG195" s="18">
        <f t="shared" si="27"/>
        <v>0</v>
      </c>
      <c r="AH195" s="15">
        <f>RANK(Pirma_Karta[[#This Row],[Punkti
 (GS + VS)]],Pirma_Karta[Punkti
 (GS + VS)],0)</f>
        <v>162</v>
      </c>
      <c r="AI195" s="15">
        <f>COUNTIFS(Pirma_Karta[Līga],Pirma_Karta[[#This Row],[Līga]],Pirma_Karta[Punkti
 (GS + VS)],"&gt;"&amp;Pirma_Karta[Punkti
 (GS + VS)])+1</f>
        <v>1</v>
      </c>
    </row>
    <row r="196" spans="1:35" ht="15.75" hidden="1" x14ac:dyDescent="0.25">
      <c r="A196" s="9">
        <v>192</v>
      </c>
      <c r="B196" s="26"/>
      <c r="C196" s="34"/>
      <c r="D196" s="34"/>
      <c r="E196" s="46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0">
        <f t="shared" si="25"/>
        <v>0</v>
      </c>
      <c r="Q196" s="40" t="str">
        <f t="shared" si="26"/>
        <v>(0, 0, 0)</v>
      </c>
      <c r="R196" s="40">
        <f>COUNTIFS(Pirma_Karta[Līga],Pirma_Karta[[#This Row],[Līga]],Pirma_Karta[[GS Kopā ]],"&gt;"&amp;Pirma_Karta[[#This Row],[GS Kopā ]])+1</f>
        <v>1</v>
      </c>
      <c r="S196" s="46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6">
        <f t="shared" si="22"/>
        <v>0</v>
      </c>
      <c r="AE196" s="17" t="str">
        <f t="shared" si="28"/>
        <v>(0, 0, 0)</v>
      </c>
      <c r="AF196" s="17">
        <f>COUNTIFS(Pirma_Karta[Līga],Pirma_Karta[[#This Row],[Līga]],Pirma_Karta[VS Kopā],"&gt;"&amp;Pirma_Karta[[#This Row],[VS Kopā]])+1</f>
        <v>1</v>
      </c>
      <c r="AG196" s="18">
        <f t="shared" si="27"/>
        <v>0</v>
      </c>
      <c r="AH196" s="15">
        <f>RANK(Pirma_Karta[[#This Row],[Punkti
 (GS + VS)]],Pirma_Karta[Punkti
 (GS + VS)],0)</f>
        <v>162</v>
      </c>
      <c r="AI196" s="15">
        <f>COUNTIFS(Pirma_Karta[Līga],Pirma_Karta[[#This Row],[Līga]],Pirma_Karta[Punkti
 (GS + VS)],"&gt;"&amp;Pirma_Karta[Punkti
 (GS + VS)])+1</f>
        <v>1</v>
      </c>
    </row>
    <row r="197" spans="1:35" ht="15.75" hidden="1" x14ac:dyDescent="0.25">
      <c r="A197" s="9">
        <v>193</v>
      </c>
      <c r="B197" s="26"/>
      <c r="C197" s="34"/>
      <c r="D197" s="208"/>
      <c r="E197" s="46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0">
        <f t="shared" si="25"/>
        <v>0</v>
      </c>
      <c r="Q197" s="40" t="str">
        <f t="shared" si="26"/>
        <v>(0, 0, 0)</v>
      </c>
      <c r="R197" s="40">
        <f>COUNTIFS(Pirma_Karta[Līga],Pirma_Karta[[#This Row],[Līga]],Pirma_Karta[[GS Kopā ]],"&gt;"&amp;Pirma_Karta[[#This Row],[GS Kopā ]])+1</f>
        <v>1</v>
      </c>
      <c r="S197" s="46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6">
        <f t="shared" ref="AD197:AD260" si="29">SUM(T197:AC197)</f>
        <v>0</v>
      </c>
      <c r="AE197" s="17" t="str">
        <f t="shared" si="28"/>
        <v>(0, 0, 0)</v>
      </c>
      <c r="AF197" s="17">
        <f>COUNTIFS(Pirma_Karta[Līga],Pirma_Karta[[#This Row],[Līga]],Pirma_Karta[VS Kopā],"&gt;"&amp;Pirma_Karta[[#This Row],[VS Kopā]])+1</f>
        <v>1</v>
      </c>
      <c r="AG197" s="18">
        <f t="shared" si="27"/>
        <v>0</v>
      </c>
      <c r="AH197" s="15">
        <f>RANK(Pirma_Karta[[#This Row],[Punkti
 (GS + VS)]],Pirma_Karta[Punkti
 (GS + VS)],0)</f>
        <v>162</v>
      </c>
      <c r="AI197" s="15">
        <f>COUNTIFS(Pirma_Karta[Līga],Pirma_Karta[[#This Row],[Līga]],Pirma_Karta[Punkti
 (GS + VS)],"&gt;"&amp;Pirma_Karta[Punkti
 (GS + VS)])+1</f>
        <v>1</v>
      </c>
    </row>
    <row r="198" spans="1:35" ht="15.75" hidden="1" x14ac:dyDescent="0.25">
      <c r="A198" s="9">
        <v>194</v>
      </c>
      <c r="B198" s="26"/>
      <c r="C198" s="34"/>
      <c r="D198" s="34"/>
      <c r="E198" s="46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0">
        <f t="shared" si="25"/>
        <v>0</v>
      </c>
      <c r="Q198" s="40" t="str">
        <f t="shared" si="26"/>
        <v>(0, 0, 0)</v>
      </c>
      <c r="R198" s="40">
        <f>COUNTIFS(Pirma_Karta[Līga],Pirma_Karta[[#This Row],[Līga]],Pirma_Karta[[GS Kopā ]],"&gt;"&amp;Pirma_Karta[[#This Row],[GS Kopā ]])+1</f>
        <v>1</v>
      </c>
      <c r="S198" s="46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6">
        <f t="shared" si="29"/>
        <v>0</v>
      </c>
      <c r="AE198" s="17" t="str">
        <f t="shared" si="28"/>
        <v>(0, 0, 0)</v>
      </c>
      <c r="AF198" s="17">
        <f>COUNTIFS(Pirma_Karta[Līga],Pirma_Karta[[#This Row],[Līga]],Pirma_Karta[VS Kopā],"&gt;"&amp;Pirma_Karta[[#This Row],[VS Kopā]])+1</f>
        <v>1</v>
      </c>
      <c r="AG198" s="18">
        <f t="shared" si="27"/>
        <v>0</v>
      </c>
      <c r="AH198" s="15">
        <f>RANK(Pirma_Karta[[#This Row],[Punkti
 (GS + VS)]],Pirma_Karta[Punkti
 (GS + VS)],0)</f>
        <v>162</v>
      </c>
      <c r="AI198" s="15">
        <f>COUNTIFS(Pirma_Karta[Līga],Pirma_Karta[[#This Row],[Līga]],Pirma_Karta[Punkti
 (GS + VS)],"&gt;"&amp;Pirma_Karta[Punkti
 (GS + VS)])+1</f>
        <v>1</v>
      </c>
    </row>
    <row r="199" spans="1:35" ht="15.75" hidden="1" x14ac:dyDescent="0.25">
      <c r="A199" s="9">
        <v>195</v>
      </c>
      <c r="B199" s="26"/>
      <c r="C199" s="34"/>
      <c r="D199" s="34"/>
      <c r="E199" s="46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0">
        <f t="shared" si="25"/>
        <v>0</v>
      </c>
      <c r="Q199" s="40" t="str">
        <f t="shared" si="26"/>
        <v>(0, 0, 0)</v>
      </c>
      <c r="R199" s="40">
        <f>COUNTIFS(Pirma_Karta[Līga],Pirma_Karta[[#This Row],[Līga]],Pirma_Karta[[GS Kopā ]],"&gt;"&amp;Pirma_Karta[[#This Row],[GS Kopā ]])+1</f>
        <v>1</v>
      </c>
      <c r="S199" s="46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6">
        <f t="shared" si="29"/>
        <v>0</v>
      </c>
      <c r="AE199" s="17" t="str">
        <f t="shared" si="28"/>
        <v>(0, 0, 0)</v>
      </c>
      <c r="AF199" s="17">
        <f>COUNTIFS(Pirma_Karta[Līga],Pirma_Karta[[#This Row],[Līga]],Pirma_Karta[VS Kopā],"&gt;"&amp;Pirma_Karta[[#This Row],[VS Kopā]])+1</f>
        <v>1</v>
      </c>
      <c r="AG199" s="18">
        <f t="shared" si="27"/>
        <v>0</v>
      </c>
      <c r="AH199" s="15">
        <f>RANK(Pirma_Karta[[#This Row],[Punkti
 (GS + VS)]],Pirma_Karta[Punkti
 (GS + VS)],0)</f>
        <v>162</v>
      </c>
      <c r="AI199" s="15">
        <f>COUNTIFS(Pirma_Karta[Līga],Pirma_Karta[[#This Row],[Līga]],Pirma_Karta[Punkti
 (GS + VS)],"&gt;"&amp;Pirma_Karta[Punkti
 (GS + VS)])+1</f>
        <v>1</v>
      </c>
    </row>
    <row r="200" spans="1:35" ht="15.75" hidden="1" x14ac:dyDescent="0.25">
      <c r="A200" s="9">
        <v>196</v>
      </c>
      <c r="B200" s="26"/>
      <c r="C200" s="34"/>
      <c r="D200" s="34"/>
      <c r="E200" s="46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0">
        <f t="shared" si="25"/>
        <v>0</v>
      </c>
      <c r="Q200" s="40" t="str">
        <f t="shared" si="26"/>
        <v>(0, 0, 0)</v>
      </c>
      <c r="R200" s="40">
        <f>COUNTIFS(Pirma_Karta[Līga],Pirma_Karta[[#This Row],[Līga]],Pirma_Karta[[GS Kopā ]],"&gt;"&amp;Pirma_Karta[[#This Row],[GS Kopā ]])+1</f>
        <v>1</v>
      </c>
      <c r="S200" s="46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6">
        <f t="shared" si="29"/>
        <v>0</v>
      </c>
      <c r="AE200" s="17" t="str">
        <f t="shared" si="28"/>
        <v>(0, 0, 0)</v>
      </c>
      <c r="AF200" s="17">
        <f>COUNTIFS(Pirma_Karta[Līga],Pirma_Karta[[#This Row],[Līga]],Pirma_Karta[VS Kopā],"&gt;"&amp;Pirma_Karta[[#This Row],[VS Kopā]])+1</f>
        <v>1</v>
      </c>
      <c r="AG200" s="18">
        <f t="shared" si="27"/>
        <v>0</v>
      </c>
      <c r="AH200" s="15">
        <f>RANK(Pirma_Karta[[#This Row],[Punkti
 (GS + VS)]],Pirma_Karta[Punkti
 (GS + VS)],0)</f>
        <v>162</v>
      </c>
      <c r="AI200" s="15">
        <f>COUNTIFS(Pirma_Karta[Līga],Pirma_Karta[[#This Row],[Līga]],Pirma_Karta[Punkti
 (GS + VS)],"&gt;"&amp;Pirma_Karta[Punkti
 (GS + VS)])+1</f>
        <v>1</v>
      </c>
    </row>
    <row r="201" spans="1:35" ht="15.75" hidden="1" x14ac:dyDescent="0.25">
      <c r="A201" s="9">
        <v>197</v>
      </c>
      <c r="B201" s="26"/>
      <c r="C201" s="34"/>
      <c r="D201" s="34"/>
      <c r="E201" s="46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0">
        <f t="shared" si="25"/>
        <v>0</v>
      </c>
      <c r="Q201" s="40" t="str">
        <f t="shared" si="26"/>
        <v>(0, 0, 0)</v>
      </c>
      <c r="R201" s="40">
        <f>COUNTIFS(Pirma_Karta[Līga],Pirma_Karta[[#This Row],[Līga]],Pirma_Karta[[GS Kopā ]],"&gt;"&amp;Pirma_Karta[[#This Row],[GS Kopā ]])+1</f>
        <v>1</v>
      </c>
      <c r="S201" s="46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6">
        <f t="shared" si="29"/>
        <v>0</v>
      </c>
      <c r="AE201" s="17" t="str">
        <f t="shared" si="28"/>
        <v>(0, 0, 0)</v>
      </c>
      <c r="AF201" s="17">
        <f>COUNTIFS(Pirma_Karta[Līga],Pirma_Karta[[#This Row],[Līga]],Pirma_Karta[VS Kopā],"&gt;"&amp;Pirma_Karta[[#This Row],[VS Kopā]])+1</f>
        <v>1</v>
      </c>
      <c r="AG201" s="18">
        <f t="shared" si="27"/>
        <v>0</v>
      </c>
      <c r="AH201" s="15">
        <f>RANK(Pirma_Karta[[#This Row],[Punkti
 (GS + VS)]],Pirma_Karta[Punkti
 (GS + VS)],0)</f>
        <v>162</v>
      </c>
      <c r="AI201" s="15">
        <f>COUNTIFS(Pirma_Karta[Līga],Pirma_Karta[[#This Row],[Līga]],Pirma_Karta[Punkti
 (GS + VS)],"&gt;"&amp;Pirma_Karta[Punkti
 (GS + VS)])+1</f>
        <v>1</v>
      </c>
    </row>
    <row r="202" spans="1:35" ht="15.75" hidden="1" x14ac:dyDescent="0.25">
      <c r="A202" s="9">
        <v>198</v>
      </c>
      <c r="B202" s="26"/>
      <c r="C202" s="34"/>
      <c r="D202" s="34"/>
      <c r="E202" s="46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0">
        <f t="shared" si="25"/>
        <v>0</v>
      </c>
      <c r="Q202" s="40" t="str">
        <f t="shared" si="26"/>
        <v>(0, 0, 0)</v>
      </c>
      <c r="R202" s="40">
        <f>COUNTIFS(Pirma_Karta[Līga],Pirma_Karta[[#This Row],[Līga]],Pirma_Karta[[GS Kopā ]],"&gt;"&amp;Pirma_Karta[[#This Row],[GS Kopā ]])+1</f>
        <v>1</v>
      </c>
      <c r="S202" s="46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6">
        <f t="shared" si="29"/>
        <v>0</v>
      </c>
      <c r="AE202" s="17" t="str">
        <f t="shared" si="28"/>
        <v>(0, 0, 0)</v>
      </c>
      <c r="AF202" s="17">
        <f>COUNTIFS(Pirma_Karta[Līga],Pirma_Karta[[#This Row],[Līga]],Pirma_Karta[VS Kopā],"&gt;"&amp;Pirma_Karta[[#This Row],[VS Kopā]])+1</f>
        <v>1</v>
      </c>
      <c r="AG202" s="18">
        <f t="shared" si="27"/>
        <v>0</v>
      </c>
      <c r="AH202" s="15">
        <f>RANK(Pirma_Karta[[#This Row],[Punkti
 (GS + VS)]],Pirma_Karta[Punkti
 (GS + VS)],0)</f>
        <v>162</v>
      </c>
      <c r="AI202" s="15">
        <f>COUNTIFS(Pirma_Karta[Līga],Pirma_Karta[[#This Row],[Līga]],Pirma_Karta[Punkti
 (GS + VS)],"&gt;"&amp;Pirma_Karta[Punkti
 (GS + VS)])+1</f>
        <v>1</v>
      </c>
    </row>
    <row r="203" spans="1:35" ht="15.75" hidden="1" x14ac:dyDescent="0.25">
      <c r="A203" s="9">
        <v>199</v>
      </c>
      <c r="B203" s="26"/>
      <c r="C203" s="34"/>
      <c r="D203" s="209"/>
      <c r="E203" s="46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0">
        <f t="shared" si="25"/>
        <v>0</v>
      </c>
      <c r="Q203" s="40" t="str">
        <f t="shared" si="26"/>
        <v>(0, 0, 0)</v>
      </c>
      <c r="R203" s="40">
        <f>COUNTIFS(Pirma_Karta[Līga],Pirma_Karta[[#This Row],[Līga]],Pirma_Karta[[GS Kopā ]],"&gt;"&amp;Pirma_Karta[[#This Row],[GS Kopā ]])+1</f>
        <v>1</v>
      </c>
      <c r="S203" s="46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6">
        <f t="shared" si="29"/>
        <v>0</v>
      </c>
      <c r="AE203" s="17" t="str">
        <f t="shared" si="28"/>
        <v>(0, 0, 0)</v>
      </c>
      <c r="AF203" s="17">
        <f>COUNTIFS(Pirma_Karta[Līga],Pirma_Karta[[#This Row],[Līga]],Pirma_Karta[VS Kopā],"&gt;"&amp;Pirma_Karta[[#This Row],[VS Kopā]])+1</f>
        <v>1</v>
      </c>
      <c r="AG203" s="18">
        <f t="shared" si="27"/>
        <v>0</v>
      </c>
      <c r="AH203" s="15">
        <f>RANK(Pirma_Karta[[#This Row],[Punkti
 (GS + VS)]],Pirma_Karta[Punkti
 (GS + VS)],0)</f>
        <v>162</v>
      </c>
      <c r="AI203" s="15">
        <f>COUNTIFS(Pirma_Karta[Līga],Pirma_Karta[[#This Row],[Līga]],Pirma_Karta[Punkti
 (GS + VS)],"&gt;"&amp;Pirma_Karta[Punkti
 (GS + VS)])+1</f>
        <v>1</v>
      </c>
    </row>
    <row r="204" spans="1:35" ht="15.75" hidden="1" x14ac:dyDescent="0.25">
      <c r="A204" s="9">
        <v>200</v>
      </c>
      <c r="B204" s="26"/>
      <c r="C204" s="34"/>
      <c r="D204" s="209"/>
      <c r="E204" s="46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0">
        <f t="shared" si="25"/>
        <v>0</v>
      </c>
      <c r="Q204" s="40" t="str">
        <f t="shared" si="26"/>
        <v>(0, 0, 0)</v>
      </c>
      <c r="R204" s="40">
        <f>COUNTIFS(Pirma_Karta[Līga],Pirma_Karta[[#This Row],[Līga]],Pirma_Karta[[GS Kopā ]],"&gt;"&amp;Pirma_Karta[[#This Row],[GS Kopā ]])+1</f>
        <v>1</v>
      </c>
      <c r="S204" s="46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6">
        <f t="shared" si="29"/>
        <v>0</v>
      </c>
      <c r="AE204" s="17" t="str">
        <f t="shared" si="28"/>
        <v>(0, 0, 0)</v>
      </c>
      <c r="AF204" s="17">
        <f>COUNTIFS(Pirma_Karta[Līga],Pirma_Karta[[#This Row],[Līga]],Pirma_Karta[VS Kopā],"&gt;"&amp;Pirma_Karta[[#This Row],[VS Kopā]])+1</f>
        <v>1</v>
      </c>
      <c r="AG204" s="18">
        <f t="shared" si="27"/>
        <v>0</v>
      </c>
      <c r="AH204" s="15">
        <f>RANK(Pirma_Karta[[#This Row],[Punkti
 (GS + VS)]],Pirma_Karta[Punkti
 (GS + VS)],0)</f>
        <v>162</v>
      </c>
      <c r="AI204" s="15">
        <f>COUNTIFS(Pirma_Karta[Līga],Pirma_Karta[[#This Row],[Līga]],Pirma_Karta[Punkti
 (GS + VS)],"&gt;"&amp;Pirma_Karta[Punkti
 (GS + VS)])+1</f>
        <v>1</v>
      </c>
    </row>
    <row r="205" spans="1:35" ht="15.75" hidden="1" x14ac:dyDescent="0.25">
      <c r="A205" s="9">
        <v>201</v>
      </c>
      <c r="B205" s="26"/>
      <c r="C205" s="34"/>
      <c r="D205" s="210"/>
      <c r="E205" s="46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0">
        <f t="shared" si="25"/>
        <v>0</v>
      </c>
      <c r="Q205" s="40" t="str">
        <f t="shared" si="26"/>
        <v>(0, 0, 0)</v>
      </c>
      <c r="R205" s="40">
        <f>COUNTIFS(Pirma_Karta[Līga],Pirma_Karta[[#This Row],[Līga]],Pirma_Karta[[GS Kopā ]],"&gt;"&amp;Pirma_Karta[[#This Row],[GS Kopā ]])+1</f>
        <v>1</v>
      </c>
      <c r="S205" s="46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6">
        <f t="shared" si="29"/>
        <v>0</v>
      </c>
      <c r="AE205" s="17" t="str">
        <f t="shared" si="28"/>
        <v>(0, 0, 0)</v>
      </c>
      <c r="AF205" s="17">
        <f>COUNTIFS(Pirma_Karta[Līga],Pirma_Karta[[#This Row],[Līga]],Pirma_Karta[VS Kopā],"&gt;"&amp;Pirma_Karta[[#This Row],[VS Kopā]])+1</f>
        <v>1</v>
      </c>
      <c r="AG205" s="18">
        <f t="shared" si="27"/>
        <v>0</v>
      </c>
      <c r="AH205" s="15">
        <f>RANK(Pirma_Karta[[#This Row],[Punkti
 (GS + VS)]],Pirma_Karta[Punkti
 (GS + VS)],0)</f>
        <v>162</v>
      </c>
      <c r="AI205" s="15">
        <f>COUNTIFS(Pirma_Karta[Līga],Pirma_Karta[[#This Row],[Līga]],Pirma_Karta[Punkti
 (GS + VS)],"&gt;"&amp;Pirma_Karta[Punkti
 (GS + VS)])+1</f>
        <v>1</v>
      </c>
    </row>
    <row r="206" spans="1:35" ht="15.75" hidden="1" x14ac:dyDescent="0.25">
      <c r="A206" s="9">
        <v>202</v>
      </c>
      <c r="B206" s="26"/>
      <c r="C206" s="34"/>
      <c r="D206" s="209"/>
      <c r="E206" s="46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0">
        <f t="shared" si="25"/>
        <v>0</v>
      </c>
      <c r="Q206" s="40" t="str">
        <f t="shared" si="26"/>
        <v>(0, 0, 0)</v>
      </c>
      <c r="R206" s="40">
        <f>COUNTIFS(Pirma_Karta[Līga],Pirma_Karta[[#This Row],[Līga]],Pirma_Karta[[GS Kopā ]],"&gt;"&amp;Pirma_Karta[[#This Row],[GS Kopā ]])+1</f>
        <v>1</v>
      </c>
      <c r="S206" s="46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6">
        <f t="shared" si="29"/>
        <v>0</v>
      </c>
      <c r="AE206" s="17" t="str">
        <f t="shared" si="28"/>
        <v>(0, 0, 0)</v>
      </c>
      <c r="AF206" s="17">
        <f>COUNTIFS(Pirma_Karta[Līga],Pirma_Karta[[#This Row],[Līga]],Pirma_Karta[VS Kopā],"&gt;"&amp;Pirma_Karta[[#This Row],[VS Kopā]])+1</f>
        <v>1</v>
      </c>
      <c r="AG206" s="18">
        <f t="shared" si="27"/>
        <v>0</v>
      </c>
      <c r="AH206" s="15">
        <f>RANK(Pirma_Karta[[#This Row],[Punkti
 (GS + VS)]],Pirma_Karta[Punkti
 (GS + VS)],0)</f>
        <v>162</v>
      </c>
      <c r="AI206" s="15">
        <f>COUNTIFS(Pirma_Karta[Līga],Pirma_Karta[[#This Row],[Līga]],Pirma_Karta[Punkti
 (GS + VS)],"&gt;"&amp;Pirma_Karta[Punkti
 (GS + VS)])+1</f>
        <v>1</v>
      </c>
    </row>
    <row r="207" spans="1:35" ht="15.75" hidden="1" x14ac:dyDescent="0.25">
      <c r="A207" s="9">
        <v>203</v>
      </c>
      <c r="B207" s="26"/>
      <c r="C207" s="34"/>
      <c r="D207" s="209"/>
      <c r="E207" s="46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0">
        <f t="shared" si="25"/>
        <v>0</v>
      </c>
      <c r="Q207" s="40" t="str">
        <f t="shared" si="26"/>
        <v>(0, 0, 0)</v>
      </c>
      <c r="R207" s="40">
        <f>COUNTIFS(Pirma_Karta[Līga],Pirma_Karta[[#This Row],[Līga]],Pirma_Karta[[GS Kopā ]],"&gt;"&amp;Pirma_Karta[[#This Row],[GS Kopā ]])+1</f>
        <v>1</v>
      </c>
      <c r="S207" s="46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6">
        <f t="shared" si="29"/>
        <v>0</v>
      </c>
      <c r="AE207" s="17" t="str">
        <f t="shared" si="28"/>
        <v>(0, 0, 0)</v>
      </c>
      <c r="AF207" s="17">
        <f>COUNTIFS(Pirma_Karta[Līga],Pirma_Karta[[#This Row],[Līga]],Pirma_Karta[VS Kopā],"&gt;"&amp;Pirma_Karta[[#This Row],[VS Kopā]])+1</f>
        <v>1</v>
      </c>
      <c r="AG207" s="18">
        <f t="shared" si="27"/>
        <v>0</v>
      </c>
      <c r="AH207" s="15">
        <f>RANK(Pirma_Karta[[#This Row],[Punkti
 (GS + VS)]],Pirma_Karta[Punkti
 (GS + VS)],0)</f>
        <v>162</v>
      </c>
      <c r="AI207" s="15">
        <f>COUNTIFS(Pirma_Karta[Līga],Pirma_Karta[[#This Row],[Līga]],Pirma_Karta[Punkti
 (GS + VS)],"&gt;"&amp;Pirma_Karta[Punkti
 (GS + VS)])+1</f>
        <v>1</v>
      </c>
    </row>
    <row r="208" spans="1:35" ht="15.75" hidden="1" x14ac:dyDescent="0.25">
      <c r="A208" s="9">
        <v>204</v>
      </c>
      <c r="B208" s="26"/>
      <c r="C208" s="34"/>
      <c r="D208" s="209"/>
      <c r="E208" s="46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0">
        <f t="shared" si="25"/>
        <v>0</v>
      </c>
      <c r="Q208" s="40" t="str">
        <f t="shared" si="26"/>
        <v>(0, 0, 0)</v>
      </c>
      <c r="R208" s="40">
        <f>COUNTIFS(Pirma_Karta[Līga],Pirma_Karta[[#This Row],[Līga]],Pirma_Karta[[GS Kopā ]],"&gt;"&amp;Pirma_Karta[[#This Row],[GS Kopā ]])+1</f>
        <v>1</v>
      </c>
      <c r="S208" s="46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6">
        <f t="shared" si="29"/>
        <v>0</v>
      </c>
      <c r="AE208" s="17" t="str">
        <f t="shared" si="28"/>
        <v>(0, 0, 0)</v>
      </c>
      <c r="AF208" s="17">
        <f>COUNTIFS(Pirma_Karta[Līga],Pirma_Karta[[#This Row],[Līga]],Pirma_Karta[VS Kopā],"&gt;"&amp;Pirma_Karta[[#This Row],[VS Kopā]])+1</f>
        <v>1</v>
      </c>
      <c r="AG208" s="18">
        <f t="shared" si="27"/>
        <v>0</v>
      </c>
      <c r="AH208" s="15">
        <f>RANK(Pirma_Karta[[#This Row],[Punkti
 (GS + VS)]],Pirma_Karta[Punkti
 (GS + VS)],0)</f>
        <v>162</v>
      </c>
      <c r="AI208" s="15">
        <f>COUNTIFS(Pirma_Karta[Līga],Pirma_Karta[[#This Row],[Līga]],Pirma_Karta[Punkti
 (GS + VS)],"&gt;"&amp;Pirma_Karta[Punkti
 (GS + VS)])+1</f>
        <v>1</v>
      </c>
    </row>
    <row r="209" spans="1:35" ht="15.75" hidden="1" x14ac:dyDescent="0.25">
      <c r="A209" s="9">
        <v>205</v>
      </c>
      <c r="B209" s="26"/>
      <c r="C209" s="34"/>
      <c r="D209" s="209"/>
      <c r="E209" s="46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0">
        <f t="shared" si="25"/>
        <v>0</v>
      </c>
      <c r="Q209" s="40" t="str">
        <f t="shared" si="26"/>
        <v>(0, 0, 0)</v>
      </c>
      <c r="R209" s="40">
        <f>COUNTIFS(Pirma_Karta[Līga],Pirma_Karta[[#This Row],[Līga]],Pirma_Karta[[GS Kopā ]],"&gt;"&amp;Pirma_Karta[[#This Row],[GS Kopā ]])+1</f>
        <v>1</v>
      </c>
      <c r="S209" s="46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6">
        <f t="shared" si="29"/>
        <v>0</v>
      </c>
      <c r="AE209" s="17" t="str">
        <f t="shared" si="28"/>
        <v>(0, 0, 0)</v>
      </c>
      <c r="AF209" s="17">
        <f>COUNTIFS(Pirma_Karta[Līga],Pirma_Karta[[#This Row],[Līga]],Pirma_Karta[VS Kopā],"&gt;"&amp;Pirma_Karta[[#This Row],[VS Kopā]])+1</f>
        <v>1</v>
      </c>
      <c r="AG209" s="18">
        <f t="shared" si="27"/>
        <v>0</v>
      </c>
      <c r="AH209" s="15">
        <f>RANK(Pirma_Karta[[#This Row],[Punkti
 (GS + VS)]],Pirma_Karta[Punkti
 (GS + VS)],0)</f>
        <v>162</v>
      </c>
      <c r="AI209" s="15">
        <f>COUNTIFS(Pirma_Karta[Līga],Pirma_Karta[[#This Row],[Līga]],Pirma_Karta[Punkti
 (GS + VS)],"&gt;"&amp;Pirma_Karta[Punkti
 (GS + VS)])+1</f>
        <v>1</v>
      </c>
    </row>
    <row r="210" spans="1:35" ht="15.75" hidden="1" x14ac:dyDescent="0.25">
      <c r="A210" s="9">
        <v>206</v>
      </c>
      <c r="B210" s="26"/>
      <c r="C210" s="34"/>
      <c r="D210" s="209"/>
      <c r="E210" s="46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0">
        <f t="shared" si="25"/>
        <v>0</v>
      </c>
      <c r="Q210" s="40" t="str">
        <f t="shared" si="26"/>
        <v>(0, 0, 0)</v>
      </c>
      <c r="R210" s="40">
        <f>COUNTIFS(Pirma_Karta[Līga],Pirma_Karta[[#This Row],[Līga]],Pirma_Karta[[GS Kopā ]],"&gt;"&amp;Pirma_Karta[[#This Row],[GS Kopā ]])+1</f>
        <v>1</v>
      </c>
      <c r="S210" s="46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6">
        <f t="shared" si="29"/>
        <v>0</v>
      </c>
      <c r="AE210" s="17" t="str">
        <f t="shared" si="28"/>
        <v>(0, 0, 0)</v>
      </c>
      <c r="AF210" s="17">
        <f>COUNTIFS(Pirma_Karta[Līga],Pirma_Karta[[#This Row],[Līga]],Pirma_Karta[VS Kopā],"&gt;"&amp;Pirma_Karta[[#This Row],[VS Kopā]])+1</f>
        <v>1</v>
      </c>
      <c r="AG210" s="18">
        <f t="shared" si="27"/>
        <v>0</v>
      </c>
      <c r="AH210" s="15">
        <f>RANK(Pirma_Karta[[#This Row],[Punkti
 (GS + VS)]],Pirma_Karta[Punkti
 (GS + VS)],0)</f>
        <v>162</v>
      </c>
      <c r="AI210" s="15">
        <f>COUNTIFS(Pirma_Karta[Līga],Pirma_Karta[[#This Row],[Līga]],Pirma_Karta[Punkti
 (GS + VS)],"&gt;"&amp;Pirma_Karta[Punkti
 (GS + VS)])+1</f>
        <v>1</v>
      </c>
    </row>
    <row r="211" spans="1:35" ht="15.75" hidden="1" x14ac:dyDescent="0.25">
      <c r="A211" s="9">
        <v>207</v>
      </c>
      <c r="B211" s="26"/>
      <c r="C211" s="34"/>
      <c r="D211" s="209"/>
      <c r="E211" s="46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0">
        <f t="shared" si="25"/>
        <v>0</v>
      </c>
      <c r="Q211" s="40" t="str">
        <f t="shared" si="26"/>
        <v>(0, 0, 0)</v>
      </c>
      <c r="R211" s="40">
        <f>COUNTIFS(Pirma_Karta[Līga],Pirma_Karta[[#This Row],[Līga]],Pirma_Karta[[GS Kopā ]],"&gt;"&amp;Pirma_Karta[[#This Row],[GS Kopā ]])+1</f>
        <v>1</v>
      </c>
      <c r="S211" s="46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6">
        <f t="shared" si="29"/>
        <v>0</v>
      </c>
      <c r="AE211" s="17" t="str">
        <f t="shared" si="28"/>
        <v>(0, 0, 0)</v>
      </c>
      <c r="AF211" s="17">
        <f>COUNTIFS(Pirma_Karta[Līga],Pirma_Karta[[#This Row],[Līga]],Pirma_Karta[VS Kopā],"&gt;"&amp;Pirma_Karta[[#This Row],[VS Kopā]])+1</f>
        <v>1</v>
      </c>
      <c r="AG211" s="18">
        <f t="shared" si="27"/>
        <v>0</v>
      </c>
      <c r="AH211" s="15">
        <f>RANK(Pirma_Karta[[#This Row],[Punkti
 (GS + VS)]],Pirma_Karta[Punkti
 (GS + VS)],0)</f>
        <v>162</v>
      </c>
      <c r="AI211" s="15">
        <f>COUNTIFS(Pirma_Karta[Līga],Pirma_Karta[[#This Row],[Līga]],Pirma_Karta[Punkti
 (GS + VS)],"&gt;"&amp;Pirma_Karta[Punkti
 (GS + VS)])+1</f>
        <v>1</v>
      </c>
    </row>
    <row r="212" spans="1:35" ht="15.75" hidden="1" x14ac:dyDescent="0.25">
      <c r="A212" s="9">
        <v>208</v>
      </c>
      <c r="B212" s="26"/>
      <c r="C212" s="34"/>
      <c r="D212" s="209"/>
      <c r="E212" s="46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0">
        <f t="shared" si="25"/>
        <v>0</v>
      </c>
      <c r="Q212" s="40" t="str">
        <f t="shared" si="26"/>
        <v>(0, 0, 0)</v>
      </c>
      <c r="R212" s="40">
        <f>COUNTIFS(Pirma_Karta[Līga],Pirma_Karta[[#This Row],[Līga]],Pirma_Karta[[GS Kopā ]],"&gt;"&amp;Pirma_Karta[[#This Row],[GS Kopā ]])+1</f>
        <v>1</v>
      </c>
      <c r="S212" s="46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6">
        <f t="shared" si="29"/>
        <v>0</v>
      </c>
      <c r="AE212" s="17" t="str">
        <f t="shared" si="28"/>
        <v>(0, 0, 0)</v>
      </c>
      <c r="AF212" s="17">
        <f>COUNTIFS(Pirma_Karta[Līga],Pirma_Karta[[#This Row],[Līga]],Pirma_Karta[VS Kopā],"&gt;"&amp;Pirma_Karta[[#This Row],[VS Kopā]])+1</f>
        <v>1</v>
      </c>
      <c r="AG212" s="18">
        <f t="shared" si="27"/>
        <v>0</v>
      </c>
      <c r="AH212" s="15">
        <f>RANK(Pirma_Karta[[#This Row],[Punkti
 (GS + VS)]],Pirma_Karta[Punkti
 (GS + VS)],0)</f>
        <v>162</v>
      </c>
      <c r="AI212" s="15">
        <f>COUNTIFS(Pirma_Karta[Līga],Pirma_Karta[[#This Row],[Līga]],Pirma_Karta[Punkti
 (GS + VS)],"&gt;"&amp;Pirma_Karta[Punkti
 (GS + VS)])+1</f>
        <v>1</v>
      </c>
    </row>
    <row r="213" spans="1:35" ht="15.75" hidden="1" x14ac:dyDescent="0.25">
      <c r="A213" s="9">
        <v>209</v>
      </c>
      <c r="B213" s="26"/>
      <c r="C213" s="34"/>
      <c r="D213" s="210"/>
      <c r="E213" s="46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">
        <f t="shared" si="25"/>
        <v>0</v>
      </c>
      <c r="Q213" s="40" t="str">
        <f t="shared" si="26"/>
        <v>(0, 0, 0)</v>
      </c>
      <c r="R213" s="40">
        <f>COUNTIFS(Pirma_Karta[Līga],Pirma_Karta[[#This Row],[Līga]],Pirma_Karta[[GS Kopā ]],"&gt;"&amp;Pirma_Karta[[#This Row],[GS Kopā ]])+1</f>
        <v>1</v>
      </c>
      <c r="S213" s="46"/>
      <c r="T213" s="211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6">
        <f t="shared" si="29"/>
        <v>0</v>
      </c>
      <c r="AE213" s="17" t="str">
        <f t="shared" si="28"/>
        <v>(0, 0, 0)</v>
      </c>
      <c r="AF213" s="17">
        <f>COUNTIFS(Pirma_Karta[Līga],Pirma_Karta[[#This Row],[Līga]],Pirma_Karta[VS Kopā],"&gt;"&amp;Pirma_Karta[[#This Row],[VS Kopā]])+1</f>
        <v>1</v>
      </c>
      <c r="AG213" s="19">
        <f t="shared" si="27"/>
        <v>0</v>
      </c>
      <c r="AH213" s="15">
        <f>RANK(Pirma_Karta[[#This Row],[Punkti
 (GS + VS)]],Pirma_Karta[Punkti
 (GS + VS)],0)</f>
        <v>162</v>
      </c>
      <c r="AI213" s="15">
        <f>COUNTIFS(Pirma_Karta[Līga],Pirma_Karta[[#This Row],[Līga]],Pirma_Karta[Punkti
 (GS + VS)],"&gt;"&amp;Pirma_Karta[Punkti
 (GS + VS)])+1</f>
        <v>1</v>
      </c>
    </row>
    <row r="214" spans="1:35" ht="15.75" hidden="1" x14ac:dyDescent="0.25">
      <c r="A214" s="9">
        <v>210</v>
      </c>
      <c r="B214" s="26"/>
      <c r="C214" s="34"/>
      <c r="D214" s="210"/>
      <c r="E214" s="46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">
        <f t="shared" si="25"/>
        <v>0</v>
      </c>
      <c r="Q214" s="40" t="str">
        <f t="shared" si="26"/>
        <v>(0, 0, 0)</v>
      </c>
      <c r="R214" s="40">
        <f>COUNTIFS(Pirma_Karta[Līga],Pirma_Karta[[#This Row],[Līga]],Pirma_Karta[[GS Kopā ]],"&gt;"&amp;Pirma_Karta[[#This Row],[GS Kopā ]])+1</f>
        <v>1</v>
      </c>
      <c r="S214" s="46"/>
      <c r="T214" s="211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6">
        <f t="shared" si="29"/>
        <v>0</v>
      </c>
      <c r="AE214" s="17" t="str">
        <f t="shared" si="28"/>
        <v>(0, 0, 0)</v>
      </c>
      <c r="AF214" s="17">
        <f>COUNTIFS(Pirma_Karta[Līga],Pirma_Karta[[#This Row],[Līga]],Pirma_Karta[VS Kopā],"&gt;"&amp;Pirma_Karta[[#This Row],[VS Kopā]])+1</f>
        <v>1</v>
      </c>
      <c r="AG214" s="19">
        <f t="shared" si="27"/>
        <v>0</v>
      </c>
      <c r="AH214" s="15">
        <f>RANK(Pirma_Karta[[#This Row],[Punkti
 (GS + VS)]],Pirma_Karta[Punkti
 (GS + VS)],0)</f>
        <v>162</v>
      </c>
      <c r="AI214" s="15">
        <f>COUNTIFS(Pirma_Karta[Līga],Pirma_Karta[[#This Row],[Līga]],Pirma_Karta[Punkti
 (GS + VS)],"&gt;"&amp;Pirma_Karta[Punkti
 (GS + VS)])+1</f>
        <v>1</v>
      </c>
    </row>
    <row r="215" spans="1:35" ht="15.75" hidden="1" x14ac:dyDescent="0.25">
      <c r="A215" s="9">
        <v>211</v>
      </c>
      <c r="B215" s="26"/>
      <c r="C215" s="34"/>
      <c r="D215" s="209"/>
      <c r="E215" s="46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">
        <f t="shared" si="25"/>
        <v>0</v>
      </c>
      <c r="Q215" s="40" t="str">
        <f t="shared" si="26"/>
        <v>(0, 0, 0)</v>
      </c>
      <c r="R215" s="40">
        <f>COUNTIFS(Pirma_Karta[Līga],Pirma_Karta[[#This Row],[Līga]],Pirma_Karta[[GS Kopā ]],"&gt;"&amp;Pirma_Karta[[#This Row],[GS Kopā ]])+1</f>
        <v>1</v>
      </c>
      <c r="S215" s="46"/>
      <c r="T215" s="211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6">
        <f t="shared" si="29"/>
        <v>0</v>
      </c>
      <c r="AE215" s="17" t="str">
        <f t="shared" si="28"/>
        <v>(0, 0, 0)</v>
      </c>
      <c r="AF215" s="17">
        <f>COUNTIFS(Pirma_Karta[Līga],Pirma_Karta[[#This Row],[Līga]],Pirma_Karta[VS Kopā],"&gt;"&amp;Pirma_Karta[[#This Row],[VS Kopā]])+1</f>
        <v>1</v>
      </c>
      <c r="AG215" s="19">
        <f t="shared" si="27"/>
        <v>0</v>
      </c>
      <c r="AH215" s="15">
        <f>RANK(Pirma_Karta[[#This Row],[Punkti
 (GS + VS)]],Pirma_Karta[Punkti
 (GS + VS)],0)</f>
        <v>162</v>
      </c>
      <c r="AI215" s="15">
        <f>COUNTIFS(Pirma_Karta[Līga],Pirma_Karta[[#This Row],[Līga]],Pirma_Karta[Punkti
 (GS + VS)],"&gt;"&amp;Pirma_Karta[Punkti
 (GS + VS)])+1</f>
        <v>1</v>
      </c>
    </row>
    <row r="216" spans="1:35" ht="15.75" hidden="1" x14ac:dyDescent="0.25">
      <c r="A216" s="9">
        <v>212</v>
      </c>
      <c r="B216" s="26"/>
      <c r="C216" s="34"/>
      <c r="D216" s="210"/>
      <c r="E216" s="46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">
        <f t="shared" si="25"/>
        <v>0</v>
      </c>
      <c r="Q216" s="40" t="str">
        <f t="shared" si="26"/>
        <v>(0, 0, 0)</v>
      </c>
      <c r="R216" s="40">
        <f>COUNTIFS(Pirma_Karta[Līga],Pirma_Karta[[#This Row],[Līga]],Pirma_Karta[[GS Kopā ]],"&gt;"&amp;Pirma_Karta[[#This Row],[GS Kopā ]])+1</f>
        <v>1</v>
      </c>
      <c r="S216" s="46"/>
      <c r="T216" s="211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6">
        <f t="shared" si="29"/>
        <v>0</v>
      </c>
      <c r="AE216" s="17" t="str">
        <f t="shared" si="28"/>
        <v>(0, 0, 0)</v>
      </c>
      <c r="AF216" s="17">
        <f>COUNTIFS(Pirma_Karta[Līga],Pirma_Karta[[#This Row],[Līga]],Pirma_Karta[VS Kopā],"&gt;"&amp;Pirma_Karta[[#This Row],[VS Kopā]])+1</f>
        <v>1</v>
      </c>
      <c r="AG216" s="19">
        <f t="shared" si="27"/>
        <v>0</v>
      </c>
      <c r="AH216" s="15">
        <f>RANK(Pirma_Karta[[#This Row],[Punkti
 (GS + VS)]],Pirma_Karta[Punkti
 (GS + VS)],0)</f>
        <v>162</v>
      </c>
      <c r="AI216" s="15">
        <f>COUNTIFS(Pirma_Karta[Līga],Pirma_Karta[[#This Row],[Līga]],Pirma_Karta[Punkti
 (GS + VS)],"&gt;"&amp;Pirma_Karta[Punkti
 (GS + VS)])+1</f>
        <v>1</v>
      </c>
    </row>
    <row r="217" spans="1:35" ht="15.75" hidden="1" x14ac:dyDescent="0.25">
      <c r="A217" s="9">
        <v>213</v>
      </c>
      <c r="B217" s="26"/>
      <c r="C217" s="34"/>
      <c r="D217" s="209"/>
      <c r="E217" s="46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">
        <f t="shared" si="25"/>
        <v>0</v>
      </c>
      <c r="Q217" s="40" t="str">
        <f t="shared" si="26"/>
        <v>(0, 0, 0)</v>
      </c>
      <c r="R217" s="40">
        <f>COUNTIFS(Pirma_Karta[Līga],Pirma_Karta[[#This Row],[Līga]],Pirma_Karta[[GS Kopā ]],"&gt;"&amp;Pirma_Karta[[#This Row],[GS Kopā ]])+1</f>
        <v>1</v>
      </c>
      <c r="S217" s="46"/>
      <c r="T217" s="211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6">
        <f t="shared" si="29"/>
        <v>0</v>
      </c>
      <c r="AE217" s="17" t="str">
        <f t="shared" si="28"/>
        <v>(0, 0, 0)</v>
      </c>
      <c r="AF217" s="17">
        <f>COUNTIFS(Pirma_Karta[Līga],Pirma_Karta[[#This Row],[Līga]],Pirma_Karta[VS Kopā],"&gt;"&amp;Pirma_Karta[[#This Row],[VS Kopā]])+1</f>
        <v>1</v>
      </c>
      <c r="AG217" s="19">
        <f t="shared" si="27"/>
        <v>0</v>
      </c>
      <c r="AH217" s="15">
        <f>RANK(Pirma_Karta[[#This Row],[Punkti
 (GS + VS)]],Pirma_Karta[Punkti
 (GS + VS)],0)</f>
        <v>162</v>
      </c>
      <c r="AI217" s="15">
        <f>COUNTIFS(Pirma_Karta[Līga],Pirma_Karta[[#This Row],[Līga]],Pirma_Karta[Punkti
 (GS + VS)],"&gt;"&amp;Pirma_Karta[Punkti
 (GS + VS)])+1</f>
        <v>1</v>
      </c>
    </row>
    <row r="218" spans="1:35" ht="15.75" hidden="1" x14ac:dyDescent="0.25">
      <c r="A218" s="9">
        <v>214</v>
      </c>
      <c r="B218" s="26"/>
      <c r="C218" s="34"/>
      <c r="D218" s="210"/>
      <c r="E218" s="46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">
        <f t="shared" si="25"/>
        <v>0</v>
      </c>
      <c r="Q218" s="40" t="str">
        <f t="shared" si="26"/>
        <v>(0, 0, 0)</v>
      </c>
      <c r="R218" s="40">
        <f>COUNTIFS(Pirma_Karta[Līga],Pirma_Karta[[#This Row],[Līga]],Pirma_Karta[[GS Kopā ]],"&gt;"&amp;Pirma_Karta[[#This Row],[GS Kopā ]])+1</f>
        <v>1</v>
      </c>
      <c r="S218" s="46"/>
      <c r="T218" s="211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6">
        <f t="shared" si="29"/>
        <v>0</v>
      </c>
      <c r="AE218" s="17" t="str">
        <f t="shared" si="28"/>
        <v>(0, 0, 0)</v>
      </c>
      <c r="AF218" s="17">
        <f>COUNTIFS(Pirma_Karta[Līga],Pirma_Karta[[#This Row],[Līga]],Pirma_Karta[VS Kopā],"&gt;"&amp;Pirma_Karta[[#This Row],[VS Kopā]])+1</f>
        <v>1</v>
      </c>
      <c r="AG218" s="19">
        <f t="shared" si="27"/>
        <v>0</v>
      </c>
      <c r="AH218" s="15">
        <f>RANK(Pirma_Karta[[#This Row],[Punkti
 (GS + VS)]],Pirma_Karta[Punkti
 (GS + VS)],0)</f>
        <v>162</v>
      </c>
      <c r="AI218" s="15">
        <f>COUNTIFS(Pirma_Karta[Līga],Pirma_Karta[[#This Row],[Līga]],Pirma_Karta[Punkti
 (GS + VS)],"&gt;"&amp;Pirma_Karta[Punkti
 (GS + VS)])+1</f>
        <v>1</v>
      </c>
    </row>
    <row r="219" spans="1:35" ht="15.75" hidden="1" x14ac:dyDescent="0.25">
      <c r="A219" s="9">
        <v>215</v>
      </c>
      <c r="B219" s="26"/>
      <c r="C219" s="34"/>
      <c r="D219" s="210"/>
      <c r="E219" s="46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">
        <f t="shared" si="25"/>
        <v>0</v>
      </c>
      <c r="Q219" s="40" t="str">
        <f t="shared" si="26"/>
        <v>(0, 0, 0)</v>
      </c>
      <c r="R219" s="40">
        <f>COUNTIFS(Pirma_Karta[Līga],Pirma_Karta[[#This Row],[Līga]],Pirma_Karta[[GS Kopā ]],"&gt;"&amp;Pirma_Karta[[#This Row],[GS Kopā ]])+1</f>
        <v>1</v>
      </c>
      <c r="S219" s="46"/>
      <c r="T219" s="211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6">
        <f t="shared" si="29"/>
        <v>0</v>
      </c>
      <c r="AE219" s="17" t="str">
        <f t="shared" si="28"/>
        <v>(0, 0, 0)</v>
      </c>
      <c r="AF219" s="17">
        <f>COUNTIFS(Pirma_Karta[Līga],Pirma_Karta[[#This Row],[Līga]],Pirma_Karta[VS Kopā],"&gt;"&amp;Pirma_Karta[[#This Row],[VS Kopā]])+1</f>
        <v>1</v>
      </c>
      <c r="AG219" s="19">
        <f t="shared" si="27"/>
        <v>0</v>
      </c>
      <c r="AH219" s="15">
        <f>RANK(Pirma_Karta[[#This Row],[Punkti
 (GS + VS)]],Pirma_Karta[Punkti
 (GS + VS)],0)</f>
        <v>162</v>
      </c>
      <c r="AI219" s="15">
        <f>COUNTIFS(Pirma_Karta[Līga],Pirma_Karta[[#This Row],[Līga]],Pirma_Karta[Punkti
 (GS + VS)],"&gt;"&amp;Pirma_Karta[Punkti
 (GS + VS)])+1</f>
        <v>1</v>
      </c>
    </row>
    <row r="220" spans="1:35" ht="15.75" hidden="1" x14ac:dyDescent="0.25">
      <c r="A220" s="9">
        <v>216</v>
      </c>
      <c r="B220" s="26"/>
      <c r="C220" s="34"/>
      <c r="D220" s="209"/>
      <c r="E220" s="46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">
        <f t="shared" si="25"/>
        <v>0</v>
      </c>
      <c r="Q220" s="40" t="str">
        <f t="shared" si="26"/>
        <v>(0, 0, 0)</v>
      </c>
      <c r="R220" s="40">
        <f>COUNTIFS(Pirma_Karta[Līga],Pirma_Karta[[#This Row],[Līga]],Pirma_Karta[[GS Kopā ]],"&gt;"&amp;Pirma_Karta[[#This Row],[GS Kopā ]])+1</f>
        <v>1</v>
      </c>
      <c r="S220" s="46"/>
      <c r="T220" s="211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6">
        <f t="shared" si="29"/>
        <v>0</v>
      </c>
      <c r="AE220" s="17" t="str">
        <f t="shared" si="28"/>
        <v>(0, 0, 0)</v>
      </c>
      <c r="AF220" s="17">
        <f>COUNTIFS(Pirma_Karta[Līga],Pirma_Karta[[#This Row],[Līga]],Pirma_Karta[VS Kopā],"&gt;"&amp;Pirma_Karta[[#This Row],[VS Kopā]])+1</f>
        <v>1</v>
      </c>
      <c r="AG220" s="19">
        <f t="shared" si="27"/>
        <v>0</v>
      </c>
      <c r="AH220" s="15">
        <f>RANK(Pirma_Karta[[#This Row],[Punkti
 (GS + VS)]],Pirma_Karta[Punkti
 (GS + VS)],0)</f>
        <v>162</v>
      </c>
      <c r="AI220" s="15">
        <f>COUNTIFS(Pirma_Karta[Līga],Pirma_Karta[[#This Row],[Līga]],Pirma_Karta[Punkti
 (GS + VS)],"&gt;"&amp;Pirma_Karta[Punkti
 (GS + VS)])+1</f>
        <v>1</v>
      </c>
    </row>
    <row r="221" spans="1:35" ht="15.75" hidden="1" x14ac:dyDescent="0.25">
      <c r="A221" s="9">
        <v>217</v>
      </c>
      <c r="B221" s="26"/>
      <c r="C221" s="34"/>
      <c r="D221" s="210"/>
      <c r="E221" s="46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">
        <f t="shared" si="25"/>
        <v>0</v>
      </c>
      <c r="Q221" s="40" t="str">
        <f t="shared" si="26"/>
        <v>(0, 0, 0)</v>
      </c>
      <c r="R221" s="40">
        <f>COUNTIFS(Pirma_Karta[Līga],Pirma_Karta[[#This Row],[Līga]],Pirma_Karta[[GS Kopā ]],"&gt;"&amp;Pirma_Karta[[#This Row],[GS Kopā ]])+1</f>
        <v>1</v>
      </c>
      <c r="S221" s="46"/>
      <c r="T221" s="211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6">
        <f t="shared" si="29"/>
        <v>0</v>
      </c>
      <c r="AE221" s="17" t="str">
        <f t="shared" si="28"/>
        <v>(0, 0, 0)</v>
      </c>
      <c r="AF221" s="17">
        <f>COUNTIFS(Pirma_Karta[Līga],Pirma_Karta[[#This Row],[Līga]],Pirma_Karta[VS Kopā],"&gt;"&amp;Pirma_Karta[[#This Row],[VS Kopā]])+1</f>
        <v>1</v>
      </c>
      <c r="AG221" s="19">
        <f t="shared" si="27"/>
        <v>0</v>
      </c>
      <c r="AH221" s="15">
        <f>RANK(Pirma_Karta[[#This Row],[Punkti
 (GS + VS)]],Pirma_Karta[Punkti
 (GS + VS)],0)</f>
        <v>162</v>
      </c>
      <c r="AI221" s="15">
        <f>COUNTIFS(Pirma_Karta[Līga],Pirma_Karta[[#This Row],[Līga]],Pirma_Karta[Punkti
 (GS + VS)],"&gt;"&amp;Pirma_Karta[Punkti
 (GS + VS)])+1</f>
        <v>1</v>
      </c>
    </row>
    <row r="222" spans="1:35" ht="15.75" hidden="1" x14ac:dyDescent="0.25">
      <c r="A222" s="9">
        <v>218</v>
      </c>
      <c r="B222" s="26"/>
      <c r="C222" s="34"/>
      <c r="D222" s="210"/>
      <c r="E222" s="46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">
        <f t="shared" si="25"/>
        <v>0</v>
      </c>
      <c r="Q222" s="40" t="str">
        <f t="shared" si="26"/>
        <v>(0, 0, 0)</v>
      </c>
      <c r="R222" s="40">
        <f>COUNTIFS(Pirma_Karta[Līga],Pirma_Karta[[#This Row],[Līga]],Pirma_Karta[[GS Kopā ]],"&gt;"&amp;Pirma_Karta[[#This Row],[GS Kopā ]])+1</f>
        <v>1</v>
      </c>
      <c r="S222" s="46"/>
      <c r="T222" s="211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6">
        <f t="shared" si="29"/>
        <v>0</v>
      </c>
      <c r="AE222" s="17" t="str">
        <f t="shared" si="28"/>
        <v>(0, 0, 0)</v>
      </c>
      <c r="AF222" s="17">
        <f>COUNTIFS(Pirma_Karta[Līga],Pirma_Karta[[#This Row],[Līga]],Pirma_Karta[VS Kopā],"&gt;"&amp;Pirma_Karta[[#This Row],[VS Kopā]])+1</f>
        <v>1</v>
      </c>
      <c r="AG222" s="19">
        <f t="shared" si="27"/>
        <v>0</v>
      </c>
      <c r="AH222" s="15">
        <f>RANK(Pirma_Karta[[#This Row],[Punkti
 (GS + VS)]],Pirma_Karta[Punkti
 (GS + VS)],0)</f>
        <v>162</v>
      </c>
      <c r="AI222" s="15">
        <f>COUNTIFS(Pirma_Karta[Līga],Pirma_Karta[[#This Row],[Līga]],Pirma_Karta[Punkti
 (GS + VS)],"&gt;"&amp;Pirma_Karta[Punkti
 (GS + VS)])+1</f>
        <v>1</v>
      </c>
    </row>
    <row r="223" spans="1:35" ht="15.75" hidden="1" x14ac:dyDescent="0.25">
      <c r="A223" s="9">
        <v>219</v>
      </c>
      <c r="B223" s="26"/>
      <c r="C223" s="34"/>
      <c r="D223" s="209"/>
      <c r="E223" s="46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">
        <f t="shared" si="25"/>
        <v>0</v>
      </c>
      <c r="Q223" s="40" t="str">
        <f t="shared" si="26"/>
        <v>(0, 0, 0)</v>
      </c>
      <c r="R223" s="40">
        <f>COUNTIFS(Pirma_Karta[Līga],Pirma_Karta[[#This Row],[Līga]],Pirma_Karta[[GS Kopā ]],"&gt;"&amp;Pirma_Karta[[#This Row],[GS Kopā ]])+1</f>
        <v>1</v>
      </c>
      <c r="S223" s="46"/>
      <c r="T223" s="211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6">
        <f t="shared" si="29"/>
        <v>0</v>
      </c>
      <c r="AE223" s="17" t="str">
        <f t="shared" si="28"/>
        <v>(0, 0, 0)</v>
      </c>
      <c r="AF223" s="17">
        <f>COUNTIFS(Pirma_Karta[Līga],Pirma_Karta[[#This Row],[Līga]],Pirma_Karta[VS Kopā],"&gt;"&amp;Pirma_Karta[[#This Row],[VS Kopā]])+1</f>
        <v>1</v>
      </c>
      <c r="AG223" s="19">
        <f t="shared" si="27"/>
        <v>0</v>
      </c>
      <c r="AH223" s="15">
        <f>RANK(Pirma_Karta[[#This Row],[Punkti
 (GS + VS)]],Pirma_Karta[Punkti
 (GS + VS)],0)</f>
        <v>162</v>
      </c>
      <c r="AI223" s="15">
        <f>COUNTIFS(Pirma_Karta[Līga],Pirma_Karta[[#This Row],[Līga]],Pirma_Karta[Punkti
 (GS + VS)],"&gt;"&amp;Pirma_Karta[Punkti
 (GS + VS)])+1</f>
        <v>1</v>
      </c>
    </row>
    <row r="224" spans="1:35" ht="15.75" hidden="1" x14ac:dyDescent="0.25">
      <c r="A224" s="9">
        <v>220</v>
      </c>
      <c r="B224" s="26"/>
      <c r="C224" s="34"/>
      <c r="D224" s="209"/>
      <c r="E224" s="46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">
        <f t="shared" si="25"/>
        <v>0</v>
      </c>
      <c r="Q224" s="40" t="str">
        <f t="shared" si="26"/>
        <v>(0, 0, 0)</v>
      </c>
      <c r="R224" s="40">
        <f>COUNTIFS(Pirma_Karta[Līga],Pirma_Karta[[#This Row],[Līga]],Pirma_Karta[[GS Kopā ]],"&gt;"&amp;Pirma_Karta[[#This Row],[GS Kopā ]])+1</f>
        <v>1</v>
      </c>
      <c r="S224" s="46"/>
      <c r="T224" s="211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6">
        <f t="shared" si="29"/>
        <v>0</v>
      </c>
      <c r="AE224" s="17" t="str">
        <f t="shared" si="28"/>
        <v>(0, 0, 0)</v>
      </c>
      <c r="AF224" s="17">
        <f>COUNTIFS(Pirma_Karta[Līga],Pirma_Karta[[#This Row],[Līga]],Pirma_Karta[VS Kopā],"&gt;"&amp;Pirma_Karta[[#This Row],[VS Kopā]])+1</f>
        <v>1</v>
      </c>
      <c r="AG224" s="19">
        <f t="shared" si="27"/>
        <v>0</v>
      </c>
      <c r="AH224" s="15">
        <f>RANK(Pirma_Karta[[#This Row],[Punkti
 (GS + VS)]],Pirma_Karta[Punkti
 (GS + VS)],0)</f>
        <v>162</v>
      </c>
      <c r="AI224" s="15">
        <f>COUNTIFS(Pirma_Karta[Līga],Pirma_Karta[[#This Row],[Līga]],Pirma_Karta[Punkti
 (GS + VS)],"&gt;"&amp;Pirma_Karta[Punkti
 (GS + VS)])+1</f>
        <v>1</v>
      </c>
    </row>
    <row r="225" spans="1:35" ht="15.75" hidden="1" x14ac:dyDescent="0.25">
      <c r="A225" s="9">
        <v>221</v>
      </c>
      <c r="B225" s="26"/>
      <c r="C225" s="34"/>
      <c r="D225" s="210"/>
      <c r="E225" s="46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">
        <f t="shared" si="25"/>
        <v>0</v>
      </c>
      <c r="Q225" s="40" t="str">
        <f t="shared" si="26"/>
        <v>(0, 0, 0)</v>
      </c>
      <c r="R225" s="40">
        <f>COUNTIFS(Pirma_Karta[Līga],Pirma_Karta[[#This Row],[Līga]],Pirma_Karta[[GS Kopā ]],"&gt;"&amp;Pirma_Karta[[#This Row],[GS Kopā ]])+1</f>
        <v>1</v>
      </c>
      <c r="S225" s="46"/>
      <c r="T225" s="211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6">
        <f t="shared" si="29"/>
        <v>0</v>
      </c>
      <c r="AE225" s="17" t="str">
        <f t="shared" si="28"/>
        <v>(0, 0, 0)</v>
      </c>
      <c r="AF225" s="17">
        <f>COUNTIFS(Pirma_Karta[Līga],Pirma_Karta[[#This Row],[Līga]],Pirma_Karta[VS Kopā],"&gt;"&amp;Pirma_Karta[[#This Row],[VS Kopā]])+1</f>
        <v>1</v>
      </c>
      <c r="AG225" s="19">
        <f t="shared" si="27"/>
        <v>0</v>
      </c>
      <c r="AH225" s="15">
        <f>RANK(Pirma_Karta[[#This Row],[Punkti
 (GS + VS)]],Pirma_Karta[Punkti
 (GS + VS)],0)</f>
        <v>162</v>
      </c>
      <c r="AI225" s="15">
        <f>COUNTIFS(Pirma_Karta[Līga],Pirma_Karta[[#This Row],[Līga]],Pirma_Karta[Punkti
 (GS + VS)],"&gt;"&amp;Pirma_Karta[Punkti
 (GS + VS)])+1</f>
        <v>1</v>
      </c>
    </row>
    <row r="226" spans="1:35" ht="15.75" hidden="1" x14ac:dyDescent="0.25">
      <c r="A226" s="9">
        <v>222</v>
      </c>
      <c r="B226" s="26"/>
      <c r="C226" s="34"/>
      <c r="D226" s="209"/>
      <c r="E226" s="46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">
        <f t="shared" si="25"/>
        <v>0</v>
      </c>
      <c r="Q226" s="40" t="str">
        <f t="shared" si="26"/>
        <v>(0, 0, 0)</v>
      </c>
      <c r="R226" s="40">
        <f>COUNTIFS(Pirma_Karta[Līga],Pirma_Karta[[#This Row],[Līga]],Pirma_Karta[[GS Kopā ]],"&gt;"&amp;Pirma_Karta[[#This Row],[GS Kopā ]])+1</f>
        <v>1</v>
      </c>
      <c r="S226" s="46"/>
      <c r="T226" s="211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6">
        <f t="shared" si="29"/>
        <v>0</v>
      </c>
      <c r="AE226" s="17" t="str">
        <f t="shared" si="28"/>
        <v>(0, 0, 0)</v>
      </c>
      <c r="AF226" s="17">
        <f>COUNTIFS(Pirma_Karta[Līga],Pirma_Karta[[#This Row],[Līga]],Pirma_Karta[VS Kopā],"&gt;"&amp;Pirma_Karta[[#This Row],[VS Kopā]])+1</f>
        <v>1</v>
      </c>
      <c r="AG226" s="19">
        <f t="shared" si="27"/>
        <v>0</v>
      </c>
      <c r="AH226" s="15">
        <f>RANK(Pirma_Karta[[#This Row],[Punkti
 (GS + VS)]],Pirma_Karta[Punkti
 (GS + VS)],0)</f>
        <v>162</v>
      </c>
      <c r="AI226" s="15">
        <f>COUNTIFS(Pirma_Karta[Līga],Pirma_Karta[[#This Row],[Līga]],Pirma_Karta[Punkti
 (GS + VS)],"&gt;"&amp;Pirma_Karta[Punkti
 (GS + VS)])+1</f>
        <v>1</v>
      </c>
    </row>
    <row r="227" spans="1:35" ht="15.75" hidden="1" x14ac:dyDescent="0.25">
      <c r="A227" s="9">
        <v>223</v>
      </c>
      <c r="B227" s="26"/>
      <c r="C227" s="34"/>
      <c r="D227" s="210"/>
      <c r="E227" s="46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">
        <f t="shared" si="25"/>
        <v>0</v>
      </c>
      <c r="Q227" s="40" t="str">
        <f t="shared" si="26"/>
        <v>(0, 0, 0)</v>
      </c>
      <c r="R227" s="40">
        <f>COUNTIFS(Pirma_Karta[Līga],Pirma_Karta[[#This Row],[Līga]],Pirma_Karta[[GS Kopā ]],"&gt;"&amp;Pirma_Karta[[#This Row],[GS Kopā ]])+1</f>
        <v>1</v>
      </c>
      <c r="S227" s="46"/>
      <c r="T227" s="211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6">
        <f t="shared" si="29"/>
        <v>0</v>
      </c>
      <c r="AE227" s="17" t="str">
        <f t="shared" si="28"/>
        <v>(0, 0, 0)</v>
      </c>
      <c r="AF227" s="17">
        <f>COUNTIFS(Pirma_Karta[Līga],Pirma_Karta[[#This Row],[Līga]],Pirma_Karta[VS Kopā],"&gt;"&amp;Pirma_Karta[[#This Row],[VS Kopā]])+1</f>
        <v>1</v>
      </c>
      <c r="AG227" s="19">
        <f t="shared" si="27"/>
        <v>0</v>
      </c>
      <c r="AH227" s="15">
        <f>RANK(Pirma_Karta[[#This Row],[Punkti
 (GS + VS)]],Pirma_Karta[Punkti
 (GS + VS)],0)</f>
        <v>162</v>
      </c>
      <c r="AI227" s="15">
        <f>COUNTIFS(Pirma_Karta[Līga],Pirma_Karta[[#This Row],[Līga]],Pirma_Karta[Punkti
 (GS + VS)],"&gt;"&amp;Pirma_Karta[Punkti
 (GS + VS)])+1</f>
        <v>1</v>
      </c>
    </row>
    <row r="228" spans="1:35" ht="15.75" hidden="1" x14ac:dyDescent="0.25">
      <c r="A228" s="9">
        <v>224</v>
      </c>
      <c r="B228" s="26"/>
      <c r="C228" s="34"/>
      <c r="D228" s="209"/>
      <c r="E228" s="46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">
        <f t="shared" si="25"/>
        <v>0</v>
      </c>
      <c r="Q228" s="40" t="str">
        <f t="shared" si="26"/>
        <v>(0, 0, 0)</v>
      </c>
      <c r="R228" s="40">
        <f>COUNTIFS(Pirma_Karta[Līga],Pirma_Karta[[#This Row],[Līga]],Pirma_Karta[[GS Kopā ]],"&gt;"&amp;Pirma_Karta[[#This Row],[GS Kopā ]])+1</f>
        <v>1</v>
      </c>
      <c r="S228" s="46"/>
      <c r="T228" s="211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6">
        <f t="shared" si="29"/>
        <v>0</v>
      </c>
      <c r="AE228" s="17" t="str">
        <f t="shared" si="28"/>
        <v>(0, 0, 0)</v>
      </c>
      <c r="AF228" s="17">
        <f>COUNTIFS(Pirma_Karta[Līga],Pirma_Karta[[#This Row],[Līga]],Pirma_Karta[VS Kopā],"&gt;"&amp;Pirma_Karta[[#This Row],[VS Kopā]])+1</f>
        <v>1</v>
      </c>
      <c r="AG228" s="19">
        <f t="shared" si="27"/>
        <v>0</v>
      </c>
      <c r="AH228" s="15">
        <f>RANK(Pirma_Karta[[#This Row],[Punkti
 (GS + VS)]],Pirma_Karta[Punkti
 (GS + VS)],0)</f>
        <v>162</v>
      </c>
      <c r="AI228" s="15">
        <f>COUNTIFS(Pirma_Karta[Līga],Pirma_Karta[[#This Row],[Līga]],Pirma_Karta[Punkti
 (GS + VS)],"&gt;"&amp;Pirma_Karta[Punkti
 (GS + VS)])+1</f>
        <v>1</v>
      </c>
    </row>
    <row r="229" spans="1:35" ht="15.75" hidden="1" x14ac:dyDescent="0.25">
      <c r="A229" s="9">
        <v>225</v>
      </c>
      <c r="B229" s="26"/>
      <c r="C229" s="34"/>
      <c r="D229" s="209"/>
      <c r="E229" s="46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">
        <f t="shared" si="25"/>
        <v>0</v>
      </c>
      <c r="Q229" s="40" t="str">
        <f t="shared" si="26"/>
        <v>(0, 0, 0)</v>
      </c>
      <c r="R229" s="40">
        <f>COUNTIFS(Pirma_Karta[Līga],Pirma_Karta[[#This Row],[Līga]],Pirma_Karta[[GS Kopā ]],"&gt;"&amp;Pirma_Karta[[#This Row],[GS Kopā ]])+1</f>
        <v>1</v>
      </c>
      <c r="S229" s="46"/>
      <c r="T229" s="211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6">
        <f t="shared" si="29"/>
        <v>0</v>
      </c>
      <c r="AE229" s="17" t="str">
        <f t="shared" si="28"/>
        <v>(0, 0, 0)</v>
      </c>
      <c r="AF229" s="17">
        <f>COUNTIFS(Pirma_Karta[Līga],Pirma_Karta[[#This Row],[Līga]],Pirma_Karta[VS Kopā],"&gt;"&amp;Pirma_Karta[[#This Row],[VS Kopā]])+1</f>
        <v>1</v>
      </c>
      <c r="AG229" s="19">
        <f t="shared" si="27"/>
        <v>0</v>
      </c>
      <c r="AH229" s="15">
        <f>RANK(Pirma_Karta[[#This Row],[Punkti
 (GS + VS)]],Pirma_Karta[Punkti
 (GS + VS)],0)</f>
        <v>162</v>
      </c>
      <c r="AI229" s="15">
        <f>COUNTIFS(Pirma_Karta[Līga],Pirma_Karta[[#This Row],[Līga]],Pirma_Karta[Punkti
 (GS + VS)],"&gt;"&amp;Pirma_Karta[Punkti
 (GS + VS)])+1</f>
        <v>1</v>
      </c>
    </row>
    <row r="230" spans="1:35" ht="15.75" hidden="1" x14ac:dyDescent="0.25">
      <c r="A230" s="9">
        <v>226</v>
      </c>
      <c r="B230" s="26"/>
      <c r="C230" s="34"/>
      <c r="D230" s="209"/>
      <c r="E230" s="46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">
        <f t="shared" si="25"/>
        <v>0</v>
      </c>
      <c r="Q230" s="40" t="str">
        <f t="shared" si="26"/>
        <v>(0, 0, 0)</v>
      </c>
      <c r="R230" s="40">
        <f>COUNTIFS(Pirma_Karta[Līga],Pirma_Karta[[#This Row],[Līga]],Pirma_Karta[[GS Kopā ]],"&gt;"&amp;Pirma_Karta[[#This Row],[GS Kopā ]])+1</f>
        <v>1</v>
      </c>
      <c r="S230" s="46"/>
      <c r="T230" s="211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6">
        <f t="shared" si="29"/>
        <v>0</v>
      </c>
      <c r="AE230" s="17" t="str">
        <f t="shared" si="28"/>
        <v>(0, 0, 0)</v>
      </c>
      <c r="AF230" s="17">
        <f>COUNTIFS(Pirma_Karta[Līga],Pirma_Karta[[#This Row],[Līga]],Pirma_Karta[VS Kopā],"&gt;"&amp;Pirma_Karta[[#This Row],[VS Kopā]])+1</f>
        <v>1</v>
      </c>
      <c r="AG230" s="19">
        <f t="shared" si="27"/>
        <v>0</v>
      </c>
      <c r="AH230" s="15">
        <f>RANK(Pirma_Karta[[#This Row],[Punkti
 (GS + VS)]],Pirma_Karta[Punkti
 (GS + VS)],0)</f>
        <v>162</v>
      </c>
      <c r="AI230" s="15">
        <f>COUNTIFS(Pirma_Karta[Līga],Pirma_Karta[[#This Row],[Līga]],Pirma_Karta[Punkti
 (GS + VS)],"&gt;"&amp;Pirma_Karta[Punkti
 (GS + VS)])+1</f>
        <v>1</v>
      </c>
    </row>
    <row r="231" spans="1:35" ht="15.75" hidden="1" x14ac:dyDescent="0.25">
      <c r="A231" s="9">
        <v>227</v>
      </c>
      <c r="B231" s="26"/>
      <c r="C231" s="34"/>
      <c r="D231" s="210"/>
      <c r="E231" s="46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">
        <f t="shared" si="25"/>
        <v>0</v>
      </c>
      <c r="Q231" s="40" t="str">
        <f t="shared" si="26"/>
        <v>(0, 0, 0)</v>
      </c>
      <c r="R231" s="40">
        <f>COUNTIFS(Pirma_Karta[Līga],Pirma_Karta[[#This Row],[Līga]],Pirma_Karta[[GS Kopā ]],"&gt;"&amp;Pirma_Karta[[#This Row],[GS Kopā ]])+1</f>
        <v>1</v>
      </c>
      <c r="S231" s="46"/>
      <c r="T231" s="211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6">
        <f t="shared" si="29"/>
        <v>0</v>
      </c>
      <c r="AE231" s="17" t="str">
        <f t="shared" si="28"/>
        <v>(0, 0, 0)</v>
      </c>
      <c r="AF231" s="17">
        <f>COUNTIFS(Pirma_Karta[Līga],Pirma_Karta[[#This Row],[Līga]],Pirma_Karta[VS Kopā],"&gt;"&amp;Pirma_Karta[[#This Row],[VS Kopā]])+1</f>
        <v>1</v>
      </c>
      <c r="AG231" s="19">
        <f t="shared" si="27"/>
        <v>0</v>
      </c>
      <c r="AH231" s="15">
        <f>RANK(Pirma_Karta[[#This Row],[Punkti
 (GS + VS)]],Pirma_Karta[Punkti
 (GS + VS)],0)</f>
        <v>162</v>
      </c>
      <c r="AI231" s="15">
        <f>COUNTIFS(Pirma_Karta[Līga],Pirma_Karta[[#This Row],[Līga]],Pirma_Karta[Punkti
 (GS + VS)],"&gt;"&amp;Pirma_Karta[Punkti
 (GS + VS)])+1</f>
        <v>1</v>
      </c>
    </row>
    <row r="232" spans="1:35" ht="15.75" hidden="1" x14ac:dyDescent="0.25">
      <c r="A232" s="9">
        <v>228</v>
      </c>
      <c r="B232" s="26"/>
      <c r="C232" s="34"/>
      <c r="D232" s="209"/>
      <c r="E232" s="46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">
        <f t="shared" si="25"/>
        <v>0</v>
      </c>
      <c r="Q232" s="40" t="str">
        <f t="shared" si="26"/>
        <v>(0, 0, 0)</v>
      </c>
      <c r="R232" s="40">
        <f>COUNTIFS(Pirma_Karta[Līga],Pirma_Karta[[#This Row],[Līga]],Pirma_Karta[[GS Kopā ]],"&gt;"&amp;Pirma_Karta[[#This Row],[GS Kopā ]])+1</f>
        <v>1</v>
      </c>
      <c r="S232" s="46"/>
      <c r="T232" s="211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6">
        <f t="shared" si="29"/>
        <v>0</v>
      </c>
      <c r="AE232" s="17" t="str">
        <f t="shared" si="28"/>
        <v>(0, 0, 0)</v>
      </c>
      <c r="AF232" s="17">
        <f>COUNTIFS(Pirma_Karta[Līga],Pirma_Karta[[#This Row],[Līga]],Pirma_Karta[VS Kopā],"&gt;"&amp;Pirma_Karta[[#This Row],[VS Kopā]])+1</f>
        <v>1</v>
      </c>
      <c r="AG232" s="19">
        <f t="shared" si="27"/>
        <v>0</v>
      </c>
      <c r="AH232" s="15">
        <f>RANK(Pirma_Karta[[#This Row],[Punkti
 (GS + VS)]],Pirma_Karta[Punkti
 (GS + VS)],0)</f>
        <v>162</v>
      </c>
      <c r="AI232" s="15">
        <f>COUNTIFS(Pirma_Karta[Līga],Pirma_Karta[[#This Row],[Līga]],Pirma_Karta[Punkti
 (GS + VS)],"&gt;"&amp;Pirma_Karta[Punkti
 (GS + VS)])+1</f>
        <v>1</v>
      </c>
    </row>
    <row r="233" spans="1:35" ht="15.75" hidden="1" x14ac:dyDescent="0.25">
      <c r="A233" s="9">
        <v>229</v>
      </c>
      <c r="B233" s="26"/>
      <c r="C233" s="34"/>
      <c r="D233" s="210"/>
      <c r="E233" s="46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">
        <f t="shared" si="25"/>
        <v>0</v>
      </c>
      <c r="Q233" s="40" t="str">
        <f t="shared" si="26"/>
        <v>(0, 0, 0)</v>
      </c>
      <c r="R233" s="40">
        <f>COUNTIFS(Pirma_Karta[Līga],Pirma_Karta[[#This Row],[Līga]],Pirma_Karta[[GS Kopā ]],"&gt;"&amp;Pirma_Karta[[#This Row],[GS Kopā ]])+1</f>
        <v>1</v>
      </c>
      <c r="S233" s="46"/>
      <c r="T233" s="211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6">
        <f t="shared" si="29"/>
        <v>0</v>
      </c>
      <c r="AE233" s="17" t="str">
        <f t="shared" si="28"/>
        <v>(0, 0, 0)</v>
      </c>
      <c r="AF233" s="17">
        <f>COUNTIFS(Pirma_Karta[Līga],Pirma_Karta[[#This Row],[Līga]],Pirma_Karta[VS Kopā],"&gt;"&amp;Pirma_Karta[[#This Row],[VS Kopā]])+1</f>
        <v>1</v>
      </c>
      <c r="AG233" s="19">
        <f t="shared" si="27"/>
        <v>0</v>
      </c>
      <c r="AH233" s="15">
        <f>RANK(Pirma_Karta[[#This Row],[Punkti
 (GS + VS)]],Pirma_Karta[Punkti
 (GS + VS)],0)</f>
        <v>162</v>
      </c>
      <c r="AI233" s="15">
        <f>COUNTIFS(Pirma_Karta[Līga],Pirma_Karta[[#This Row],[Līga]],Pirma_Karta[Punkti
 (GS + VS)],"&gt;"&amp;Pirma_Karta[Punkti
 (GS + VS)])+1</f>
        <v>1</v>
      </c>
    </row>
    <row r="234" spans="1:35" ht="15.75" hidden="1" x14ac:dyDescent="0.25">
      <c r="A234" s="9">
        <v>230</v>
      </c>
      <c r="B234" s="26"/>
      <c r="C234" s="34"/>
      <c r="D234" s="209"/>
      <c r="E234" s="46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">
        <f t="shared" si="25"/>
        <v>0</v>
      </c>
      <c r="Q234" s="40" t="str">
        <f t="shared" si="26"/>
        <v>(0, 0, 0)</v>
      </c>
      <c r="R234" s="40">
        <f>COUNTIFS(Pirma_Karta[Līga],Pirma_Karta[[#This Row],[Līga]],Pirma_Karta[[GS Kopā ]],"&gt;"&amp;Pirma_Karta[[#This Row],[GS Kopā ]])+1</f>
        <v>1</v>
      </c>
      <c r="S234" s="46"/>
      <c r="T234" s="211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6">
        <f t="shared" si="29"/>
        <v>0</v>
      </c>
      <c r="AE234" s="17" t="str">
        <f t="shared" si="28"/>
        <v>(0, 0, 0)</v>
      </c>
      <c r="AF234" s="17">
        <f>COUNTIFS(Pirma_Karta[Līga],Pirma_Karta[[#This Row],[Līga]],Pirma_Karta[VS Kopā],"&gt;"&amp;Pirma_Karta[[#This Row],[VS Kopā]])+1</f>
        <v>1</v>
      </c>
      <c r="AG234" s="19">
        <f t="shared" si="27"/>
        <v>0</v>
      </c>
      <c r="AH234" s="15">
        <f>RANK(Pirma_Karta[[#This Row],[Punkti
 (GS + VS)]],Pirma_Karta[Punkti
 (GS + VS)],0)</f>
        <v>162</v>
      </c>
      <c r="AI234" s="15">
        <f>COUNTIFS(Pirma_Karta[Līga],Pirma_Karta[[#This Row],[Līga]],Pirma_Karta[Punkti
 (GS + VS)],"&gt;"&amp;Pirma_Karta[Punkti
 (GS + VS)])+1</f>
        <v>1</v>
      </c>
    </row>
    <row r="235" spans="1:35" ht="15.75" hidden="1" x14ac:dyDescent="0.25">
      <c r="A235" s="9">
        <v>231</v>
      </c>
      <c r="B235" s="26"/>
      <c r="C235" s="34"/>
      <c r="D235" s="209"/>
      <c r="E235" s="46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">
        <f t="shared" si="25"/>
        <v>0</v>
      </c>
      <c r="Q235" s="40" t="str">
        <f t="shared" si="26"/>
        <v>(0, 0, 0)</v>
      </c>
      <c r="R235" s="40">
        <f>COUNTIFS(Pirma_Karta[Līga],Pirma_Karta[[#This Row],[Līga]],Pirma_Karta[[GS Kopā ]],"&gt;"&amp;Pirma_Karta[[#This Row],[GS Kopā ]])+1</f>
        <v>1</v>
      </c>
      <c r="S235" s="46"/>
      <c r="T235" s="211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6">
        <f t="shared" si="29"/>
        <v>0</v>
      </c>
      <c r="AE235" s="17" t="str">
        <f t="shared" si="28"/>
        <v>(0, 0, 0)</v>
      </c>
      <c r="AF235" s="17">
        <f>COUNTIFS(Pirma_Karta[Līga],Pirma_Karta[[#This Row],[Līga]],Pirma_Karta[VS Kopā],"&gt;"&amp;Pirma_Karta[[#This Row],[VS Kopā]])+1</f>
        <v>1</v>
      </c>
      <c r="AG235" s="19">
        <f t="shared" si="27"/>
        <v>0</v>
      </c>
      <c r="AH235" s="15">
        <f>RANK(Pirma_Karta[[#This Row],[Punkti
 (GS + VS)]],Pirma_Karta[Punkti
 (GS + VS)],0)</f>
        <v>162</v>
      </c>
      <c r="AI235" s="15">
        <f>COUNTIFS(Pirma_Karta[Līga],Pirma_Karta[[#This Row],[Līga]],Pirma_Karta[Punkti
 (GS + VS)],"&gt;"&amp;Pirma_Karta[Punkti
 (GS + VS)])+1</f>
        <v>1</v>
      </c>
    </row>
    <row r="236" spans="1:35" ht="15.75" hidden="1" x14ac:dyDescent="0.25">
      <c r="A236" s="9">
        <v>232</v>
      </c>
      <c r="B236" s="26"/>
      <c r="C236" s="34"/>
      <c r="D236" s="209"/>
      <c r="E236" s="46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">
        <f t="shared" ref="P236:P299" si="30">SUM(F236:O236)</f>
        <v>0</v>
      </c>
      <c r="Q236" s="40" t="str">
        <f t="shared" ref="Q236:Q299" si="31">"("&amp;COUNTIF(F236:O236,10)&amp;", "&amp;COUNTIF(F236:O236,9)&amp;", "&amp;COUNTIF(F236:O236,8)&amp;")"</f>
        <v>(0, 0, 0)</v>
      </c>
      <c r="R236" s="40">
        <f>COUNTIFS(Pirma_Karta[Līga],Pirma_Karta[[#This Row],[Līga]],Pirma_Karta[[GS Kopā ]],"&gt;"&amp;Pirma_Karta[[#This Row],[GS Kopā ]])+1</f>
        <v>1</v>
      </c>
      <c r="S236" s="46"/>
      <c r="T236" s="211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6">
        <f t="shared" si="29"/>
        <v>0</v>
      </c>
      <c r="AE236" s="17" t="str">
        <f t="shared" si="28"/>
        <v>(0, 0, 0)</v>
      </c>
      <c r="AF236" s="17">
        <f>COUNTIFS(Pirma_Karta[Līga],Pirma_Karta[[#This Row],[Līga]],Pirma_Karta[VS Kopā],"&gt;"&amp;Pirma_Karta[[#This Row],[VS Kopā]])+1</f>
        <v>1</v>
      </c>
      <c r="AG236" s="19">
        <f t="shared" ref="AG236:AG299" si="32">(SUM(F236:O236))+(SUM(T236:AC236))</f>
        <v>0</v>
      </c>
      <c r="AH236" s="15">
        <f>RANK(Pirma_Karta[[#This Row],[Punkti
 (GS + VS)]],Pirma_Karta[Punkti
 (GS + VS)],0)</f>
        <v>162</v>
      </c>
      <c r="AI236" s="15">
        <f>COUNTIFS(Pirma_Karta[Līga],Pirma_Karta[[#This Row],[Līga]],Pirma_Karta[Punkti
 (GS + VS)],"&gt;"&amp;Pirma_Karta[Punkti
 (GS + VS)])+1</f>
        <v>1</v>
      </c>
    </row>
    <row r="237" spans="1:35" ht="15.75" hidden="1" x14ac:dyDescent="0.25">
      <c r="A237" s="9">
        <v>233</v>
      </c>
      <c r="B237" s="26"/>
      <c r="C237" s="34"/>
      <c r="D237" s="209"/>
      <c r="E237" s="46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">
        <f t="shared" si="30"/>
        <v>0</v>
      </c>
      <c r="Q237" s="40" t="str">
        <f t="shared" si="31"/>
        <v>(0, 0, 0)</v>
      </c>
      <c r="R237" s="40">
        <f>COUNTIFS(Pirma_Karta[Līga],Pirma_Karta[[#This Row],[Līga]],Pirma_Karta[[GS Kopā ]],"&gt;"&amp;Pirma_Karta[[#This Row],[GS Kopā ]])+1</f>
        <v>1</v>
      </c>
      <c r="S237" s="46"/>
      <c r="T237" s="211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6">
        <f t="shared" si="29"/>
        <v>0</v>
      </c>
      <c r="AE237" s="17" t="str">
        <f t="shared" si="28"/>
        <v>(0, 0, 0)</v>
      </c>
      <c r="AF237" s="17">
        <f>COUNTIFS(Pirma_Karta[Līga],Pirma_Karta[[#This Row],[Līga]],Pirma_Karta[VS Kopā],"&gt;"&amp;Pirma_Karta[[#This Row],[VS Kopā]])+1</f>
        <v>1</v>
      </c>
      <c r="AG237" s="19">
        <f t="shared" si="32"/>
        <v>0</v>
      </c>
      <c r="AH237" s="15">
        <f>RANK(Pirma_Karta[[#This Row],[Punkti
 (GS + VS)]],Pirma_Karta[Punkti
 (GS + VS)],0)</f>
        <v>162</v>
      </c>
      <c r="AI237" s="15">
        <f>COUNTIFS(Pirma_Karta[Līga],Pirma_Karta[[#This Row],[Līga]],Pirma_Karta[Punkti
 (GS + VS)],"&gt;"&amp;Pirma_Karta[Punkti
 (GS + VS)])+1</f>
        <v>1</v>
      </c>
    </row>
    <row r="238" spans="1:35" ht="15.75" hidden="1" x14ac:dyDescent="0.25">
      <c r="A238" s="9">
        <v>234</v>
      </c>
      <c r="B238" s="26"/>
      <c r="C238" s="34"/>
      <c r="D238" s="212"/>
      <c r="E238" s="46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">
        <f t="shared" si="30"/>
        <v>0</v>
      </c>
      <c r="Q238" s="40" t="str">
        <f t="shared" si="31"/>
        <v>(0, 0, 0)</v>
      </c>
      <c r="R238" s="40">
        <f>COUNTIFS(Pirma_Karta[Līga],Pirma_Karta[[#This Row],[Līga]],Pirma_Karta[[GS Kopā ]],"&gt;"&amp;Pirma_Karta[[#This Row],[GS Kopā ]])+1</f>
        <v>1</v>
      </c>
      <c r="S238" s="46"/>
      <c r="T238" s="211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6">
        <f t="shared" si="29"/>
        <v>0</v>
      </c>
      <c r="AE238" s="17" t="str">
        <f t="shared" si="28"/>
        <v>(0, 0, 0)</v>
      </c>
      <c r="AF238" s="17">
        <f>COUNTIFS(Pirma_Karta[Līga],Pirma_Karta[[#This Row],[Līga]],Pirma_Karta[VS Kopā],"&gt;"&amp;Pirma_Karta[[#This Row],[VS Kopā]])+1</f>
        <v>1</v>
      </c>
      <c r="AG238" s="19">
        <f t="shared" si="32"/>
        <v>0</v>
      </c>
      <c r="AH238" s="15">
        <f>RANK(Pirma_Karta[[#This Row],[Punkti
 (GS + VS)]],Pirma_Karta[Punkti
 (GS + VS)],0)</f>
        <v>162</v>
      </c>
      <c r="AI238" s="15">
        <f>COUNTIFS(Pirma_Karta[Līga],Pirma_Karta[[#This Row],[Līga]],Pirma_Karta[Punkti
 (GS + VS)],"&gt;"&amp;Pirma_Karta[Punkti
 (GS + VS)])+1</f>
        <v>1</v>
      </c>
    </row>
    <row r="239" spans="1:35" ht="15.75" hidden="1" x14ac:dyDescent="0.25">
      <c r="A239" s="9">
        <v>235</v>
      </c>
      <c r="B239" s="26"/>
      <c r="C239" s="34"/>
      <c r="D239" s="209"/>
      <c r="E239" s="46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">
        <f t="shared" si="30"/>
        <v>0</v>
      </c>
      <c r="Q239" s="40" t="str">
        <f t="shared" si="31"/>
        <v>(0, 0, 0)</v>
      </c>
      <c r="R239" s="40">
        <f>COUNTIFS(Pirma_Karta[Līga],Pirma_Karta[[#This Row],[Līga]],Pirma_Karta[[GS Kopā ]],"&gt;"&amp;Pirma_Karta[[#This Row],[GS Kopā ]])+1</f>
        <v>1</v>
      </c>
      <c r="S239" s="46"/>
      <c r="T239" s="211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6">
        <f t="shared" si="29"/>
        <v>0</v>
      </c>
      <c r="AE239" s="17" t="str">
        <f t="shared" si="28"/>
        <v>(0, 0, 0)</v>
      </c>
      <c r="AF239" s="17">
        <f>COUNTIFS(Pirma_Karta[Līga],Pirma_Karta[[#This Row],[Līga]],Pirma_Karta[VS Kopā],"&gt;"&amp;Pirma_Karta[[#This Row],[VS Kopā]])+1</f>
        <v>1</v>
      </c>
      <c r="AG239" s="19">
        <f t="shared" si="32"/>
        <v>0</v>
      </c>
      <c r="AH239" s="15">
        <f>RANK(Pirma_Karta[[#This Row],[Punkti
 (GS + VS)]],Pirma_Karta[Punkti
 (GS + VS)],0)</f>
        <v>162</v>
      </c>
      <c r="AI239" s="15">
        <f>COUNTIFS(Pirma_Karta[Līga],Pirma_Karta[[#This Row],[Līga]],Pirma_Karta[Punkti
 (GS + VS)],"&gt;"&amp;Pirma_Karta[Punkti
 (GS + VS)])+1</f>
        <v>1</v>
      </c>
    </row>
    <row r="240" spans="1:35" ht="15.75" hidden="1" x14ac:dyDescent="0.25">
      <c r="A240" s="9">
        <v>236</v>
      </c>
      <c r="B240" s="26"/>
      <c r="C240" s="34"/>
      <c r="D240" s="209"/>
      <c r="E240" s="46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">
        <f t="shared" si="30"/>
        <v>0</v>
      </c>
      <c r="Q240" s="40" t="str">
        <f t="shared" si="31"/>
        <v>(0, 0, 0)</v>
      </c>
      <c r="R240" s="40">
        <f>COUNTIFS(Pirma_Karta[Līga],Pirma_Karta[[#This Row],[Līga]],Pirma_Karta[[GS Kopā ]],"&gt;"&amp;Pirma_Karta[[#This Row],[GS Kopā ]])+1</f>
        <v>1</v>
      </c>
      <c r="S240" s="46"/>
      <c r="T240" s="211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6">
        <f t="shared" si="29"/>
        <v>0</v>
      </c>
      <c r="AE240" s="17" t="str">
        <f t="shared" si="28"/>
        <v>(0, 0, 0)</v>
      </c>
      <c r="AF240" s="17">
        <f>COUNTIFS(Pirma_Karta[Līga],Pirma_Karta[[#This Row],[Līga]],Pirma_Karta[VS Kopā],"&gt;"&amp;Pirma_Karta[[#This Row],[VS Kopā]])+1</f>
        <v>1</v>
      </c>
      <c r="AG240" s="19">
        <f t="shared" si="32"/>
        <v>0</v>
      </c>
      <c r="AH240" s="15">
        <f>RANK(Pirma_Karta[[#This Row],[Punkti
 (GS + VS)]],Pirma_Karta[Punkti
 (GS + VS)],0)</f>
        <v>162</v>
      </c>
      <c r="AI240" s="15">
        <f>COUNTIFS(Pirma_Karta[Līga],Pirma_Karta[[#This Row],[Līga]],Pirma_Karta[Punkti
 (GS + VS)],"&gt;"&amp;Pirma_Karta[Punkti
 (GS + VS)])+1</f>
        <v>1</v>
      </c>
    </row>
    <row r="241" spans="1:35" ht="15.75" hidden="1" x14ac:dyDescent="0.25">
      <c r="A241" s="9">
        <v>237</v>
      </c>
      <c r="B241" s="26"/>
      <c r="C241" s="34"/>
      <c r="D241" s="210"/>
      <c r="E241" s="46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">
        <f t="shared" si="30"/>
        <v>0</v>
      </c>
      <c r="Q241" s="40" t="str">
        <f t="shared" si="31"/>
        <v>(0, 0, 0)</v>
      </c>
      <c r="R241" s="40">
        <f>COUNTIFS(Pirma_Karta[Līga],Pirma_Karta[[#This Row],[Līga]],Pirma_Karta[[GS Kopā ]],"&gt;"&amp;Pirma_Karta[[#This Row],[GS Kopā ]])+1</f>
        <v>1</v>
      </c>
      <c r="S241" s="46"/>
      <c r="T241" s="211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6">
        <f t="shared" si="29"/>
        <v>0</v>
      </c>
      <c r="AE241" s="17" t="str">
        <f t="shared" si="28"/>
        <v>(0, 0, 0)</v>
      </c>
      <c r="AF241" s="17">
        <f>COUNTIFS(Pirma_Karta[Līga],Pirma_Karta[[#This Row],[Līga]],Pirma_Karta[VS Kopā],"&gt;"&amp;Pirma_Karta[[#This Row],[VS Kopā]])+1</f>
        <v>1</v>
      </c>
      <c r="AG241" s="19">
        <f t="shared" si="32"/>
        <v>0</v>
      </c>
      <c r="AH241" s="15">
        <f>RANK(Pirma_Karta[[#This Row],[Punkti
 (GS + VS)]],Pirma_Karta[Punkti
 (GS + VS)],0)</f>
        <v>162</v>
      </c>
      <c r="AI241" s="15">
        <f>COUNTIFS(Pirma_Karta[Līga],Pirma_Karta[[#This Row],[Līga]],Pirma_Karta[Punkti
 (GS + VS)],"&gt;"&amp;Pirma_Karta[Punkti
 (GS + VS)])+1</f>
        <v>1</v>
      </c>
    </row>
    <row r="242" spans="1:35" ht="15.75" hidden="1" x14ac:dyDescent="0.25">
      <c r="A242" s="9">
        <v>238</v>
      </c>
      <c r="B242" s="26"/>
      <c r="C242" s="34"/>
      <c r="D242" s="212"/>
      <c r="E242" s="46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">
        <f t="shared" si="30"/>
        <v>0</v>
      </c>
      <c r="Q242" s="40" t="str">
        <f t="shared" si="31"/>
        <v>(0, 0, 0)</v>
      </c>
      <c r="R242" s="40">
        <f>COUNTIFS(Pirma_Karta[Līga],Pirma_Karta[[#This Row],[Līga]],Pirma_Karta[[GS Kopā ]],"&gt;"&amp;Pirma_Karta[[#This Row],[GS Kopā ]])+1</f>
        <v>1</v>
      </c>
      <c r="S242" s="46"/>
      <c r="T242" s="211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6">
        <f t="shared" si="29"/>
        <v>0</v>
      </c>
      <c r="AE242" s="17" t="str">
        <f t="shared" si="28"/>
        <v>(0, 0, 0)</v>
      </c>
      <c r="AF242" s="17">
        <f>COUNTIFS(Pirma_Karta[Līga],Pirma_Karta[[#This Row],[Līga]],Pirma_Karta[VS Kopā],"&gt;"&amp;Pirma_Karta[[#This Row],[VS Kopā]])+1</f>
        <v>1</v>
      </c>
      <c r="AG242" s="19">
        <f t="shared" si="32"/>
        <v>0</v>
      </c>
      <c r="AH242" s="15">
        <f>RANK(Pirma_Karta[[#This Row],[Punkti
 (GS + VS)]],Pirma_Karta[Punkti
 (GS + VS)],0)</f>
        <v>162</v>
      </c>
      <c r="AI242" s="15">
        <f>COUNTIFS(Pirma_Karta[Līga],Pirma_Karta[[#This Row],[Līga]],Pirma_Karta[Punkti
 (GS + VS)],"&gt;"&amp;Pirma_Karta[Punkti
 (GS + VS)])+1</f>
        <v>1</v>
      </c>
    </row>
    <row r="243" spans="1:35" ht="15.75" hidden="1" x14ac:dyDescent="0.25">
      <c r="A243" s="9">
        <v>239</v>
      </c>
      <c r="B243" s="26"/>
      <c r="C243" s="34"/>
      <c r="D243" s="209"/>
      <c r="E243" s="46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">
        <f t="shared" si="30"/>
        <v>0</v>
      </c>
      <c r="Q243" s="40" t="str">
        <f t="shared" si="31"/>
        <v>(0, 0, 0)</v>
      </c>
      <c r="R243" s="40">
        <f>COUNTIFS(Pirma_Karta[Līga],Pirma_Karta[[#This Row],[Līga]],Pirma_Karta[[GS Kopā ]],"&gt;"&amp;Pirma_Karta[[#This Row],[GS Kopā ]])+1</f>
        <v>1</v>
      </c>
      <c r="S243" s="46"/>
      <c r="T243" s="211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6">
        <f t="shared" si="29"/>
        <v>0</v>
      </c>
      <c r="AE243" s="17" t="str">
        <f t="shared" si="28"/>
        <v>(0, 0, 0)</v>
      </c>
      <c r="AF243" s="17">
        <f>COUNTIFS(Pirma_Karta[Līga],Pirma_Karta[[#This Row],[Līga]],Pirma_Karta[VS Kopā],"&gt;"&amp;Pirma_Karta[[#This Row],[VS Kopā]])+1</f>
        <v>1</v>
      </c>
      <c r="AG243" s="19">
        <f t="shared" si="32"/>
        <v>0</v>
      </c>
      <c r="AH243" s="15">
        <f>RANK(Pirma_Karta[[#This Row],[Punkti
 (GS + VS)]],Pirma_Karta[Punkti
 (GS + VS)],0)</f>
        <v>162</v>
      </c>
      <c r="AI243" s="15">
        <f>COUNTIFS(Pirma_Karta[Līga],Pirma_Karta[[#This Row],[Līga]],Pirma_Karta[Punkti
 (GS + VS)],"&gt;"&amp;Pirma_Karta[Punkti
 (GS + VS)])+1</f>
        <v>1</v>
      </c>
    </row>
    <row r="244" spans="1:35" ht="15.75" hidden="1" x14ac:dyDescent="0.25">
      <c r="A244" s="9">
        <v>240</v>
      </c>
      <c r="B244" s="26"/>
      <c r="C244" s="34"/>
      <c r="D244" s="209"/>
      <c r="E244" s="46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">
        <f t="shared" si="30"/>
        <v>0</v>
      </c>
      <c r="Q244" s="40" t="str">
        <f t="shared" si="31"/>
        <v>(0, 0, 0)</v>
      </c>
      <c r="R244" s="40">
        <f>COUNTIFS(Pirma_Karta[Līga],Pirma_Karta[[#This Row],[Līga]],Pirma_Karta[[GS Kopā ]],"&gt;"&amp;Pirma_Karta[[#This Row],[GS Kopā ]])+1</f>
        <v>1</v>
      </c>
      <c r="S244" s="46"/>
      <c r="T244" s="211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6">
        <f t="shared" si="29"/>
        <v>0</v>
      </c>
      <c r="AE244" s="17" t="str">
        <f t="shared" si="28"/>
        <v>(0, 0, 0)</v>
      </c>
      <c r="AF244" s="17">
        <f>COUNTIFS(Pirma_Karta[Līga],Pirma_Karta[[#This Row],[Līga]],Pirma_Karta[VS Kopā],"&gt;"&amp;Pirma_Karta[[#This Row],[VS Kopā]])+1</f>
        <v>1</v>
      </c>
      <c r="AG244" s="19">
        <f t="shared" si="32"/>
        <v>0</v>
      </c>
      <c r="AH244" s="15">
        <f>RANK(Pirma_Karta[[#This Row],[Punkti
 (GS + VS)]],Pirma_Karta[Punkti
 (GS + VS)],0)</f>
        <v>162</v>
      </c>
      <c r="AI244" s="15">
        <f>COUNTIFS(Pirma_Karta[Līga],Pirma_Karta[[#This Row],[Līga]],Pirma_Karta[Punkti
 (GS + VS)],"&gt;"&amp;Pirma_Karta[Punkti
 (GS + VS)])+1</f>
        <v>1</v>
      </c>
    </row>
    <row r="245" spans="1:35" ht="15.75" hidden="1" x14ac:dyDescent="0.25">
      <c r="A245" s="9">
        <v>241</v>
      </c>
      <c r="B245" s="26"/>
      <c r="C245" s="34"/>
      <c r="D245" s="210"/>
      <c r="E245" s="46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">
        <f t="shared" si="30"/>
        <v>0</v>
      </c>
      <c r="Q245" s="40" t="str">
        <f t="shared" si="31"/>
        <v>(0, 0, 0)</v>
      </c>
      <c r="R245" s="40">
        <f>COUNTIFS(Pirma_Karta[Līga],Pirma_Karta[[#This Row],[Līga]],Pirma_Karta[[GS Kopā ]],"&gt;"&amp;Pirma_Karta[[#This Row],[GS Kopā ]])+1</f>
        <v>1</v>
      </c>
      <c r="S245" s="46"/>
      <c r="T245" s="211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6">
        <f t="shared" si="29"/>
        <v>0</v>
      </c>
      <c r="AE245" s="17" t="str">
        <f t="shared" si="28"/>
        <v>(0, 0, 0)</v>
      </c>
      <c r="AF245" s="17">
        <f>COUNTIFS(Pirma_Karta[Līga],Pirma_Karta[[#This Row],[Līga]],Pirma_Karta[VS Kopā],"&gt;"&amp;Pirma_Karta[[#This Row],[VS Kopā]])+1</f>
        <v>1</v>
      </c>
      <c r="AG245" s="19">
        <f t="shared" si="32"/>
        <v>0</v>
      </c>
      <c r="AH245" s="15">
        <f>RANK(Pirma_Karta[[#This Row],[Punkti
 (GS + VS)]],Pirma_Karta[Punkti
 (GS + VS)],0)</f>
        <v>162</v>
      </c>
      <c r="AI245" s="15">
        <f>COUNTIFS(Pirma_Karta[Līga],Pirma_Karta[[#This Row],[Līga]],Pirma_Karta[Punkti
 (GS + VS)],"&gt;"&amp;Pirma_Karta[Punkti
 (GS + VS)])+1</f>
        <v>1</v>
      </c>
    </row>
    <row r="246" spans="1:35" ht="15.75" hidden="1" x14ac:dyDescent="0.25">
      <c r="A246" s="9">
        <v>242</v>
      </c>
      <c r="B246" s="26"/>
      <c r="C246" s="34"/>
      <c r="D246" s="209"/>
      <c r="E246" s="46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">
        <f t="shared" si="30"/>
        <v>0</v>
      </c>
      <c r="Q246" s="40" t="str">
        <f t="shared" si="31"/>
        <v>(0, 0, 0)</v>
      </c>
      <c r="R246" s="40">
        <f>COUNTIFS(Pirma_Karta[Līga],Pirma_Karta[[#This Row],[Līga]],Pirma_Karta[[GS Kopā ]],"&gt;"&amp;Pirma_Karta[[#This Row],[GS Kopā ]])+1</f>
        <v>1</v>
      </c>
      <c r="S246" s="46"/>
      <c r="T246" s="211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6">
        <f t="shared" si="29"/>
        <v>0</v>
      </c>
      <c r="AE246" s="17" t="str">
        <f t="shared" si="28"/>
        <v>(0, 0, 0)</v>
      </c>
      <c r="AF246" s="17">
        <f>COUNTIFS(Pirma_Karta[Līga],Pirma_Karta[[#This Row],[Līga]],Pirma_Karta[VS Kopā],"&gt;"&amp;Pirma_Karta[[#This Row],[VS Kopā]])+1</f>
        <v>1</v>
      </c>
      <c r="AG246" s="19">
        <f t="shared" si="32"/>
        <v>0</v>
      </c>
      <c r="AH246" s="15">
        <f>RANK(Pirma_Karta[[#This Row],[Punkti
 (GS + VS)]],Pirma_Karta[Punkti
 (GS + VS)],0)</f>
        <v>162</v>
      </c>
      <c r="AI246" s="15">
        <f>COUNTIFS(Pirma_Karta[Līga],Pirma_Karta[[#This Row],[Līga]],Pirma_Karta[Punkti
 (GS + VS)],"&gt;"&amp;Pirma_Karta[Punkti
 (GS + VS)])+1</f>
        <v>1</v>
      </c>
    </row>
    <row r="247" spans="1:35" ht="15.75" hidden="1" x14ac:dyDescent="0.25">
      <c r="A247" s="9">
        <v>243</v>
      </c>
      <c r="B247" s="26"/>
      <c r="C247" s="34"/>
      <c r="D247" s="209"/>
      <c r="E247" s="46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">
        <f t="shared" si="30"/>
        <v>0</v>
      </c>
      <c r="Q247" s="40" t="str">
        <f t="shared" si="31"/>
        <v>(0, 0, 0)</v>
      </c>
      <c r="R247" s="40">
        <f>COUNTIFS(Pirma_Karta[Līga],Pirma_Karta[[#This Row],[Līga]],Pirma_Karta[[GS Kopā ]],"&gt;"&amp;Pirma_Karta[[#This Row],[GS Kopā ]])+1</f>
        <v>1</v>
      </c>
      <c r="S247" s="46"/>
      <c r="T247" s="211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6">
        <f t="shared" si="29"/>
        <v>0</v>
      </c>
      <c r="AE247" s="17" t="str">
        <f t="shared" si="28"/>
        <v>(0, 0, 0)</v>
      </c>
      <c r="AF247" s="17">
        <f>COUNTIFS(Pirma_Karta[Līga],Pirma_Karta[[#This Row],[Līga]],Pirma_Karta[VS Kopā],"&gt;"&amp;Pirma_Karta[[#This Row],[VS Kopā]])+1</f>
        <v>1</v>
      </c>
      <c r="AG247" s="19">
        <f t="shared" si="32"/>
        <v>0</v>
      </c>
      <c r="AH247" s="15">
        <f>RANK(Pirma_Karta[[#This Row],[Punkti
 (GS + VS)]],Pirma_Karta[Punkti
 (GS + VS)],0)</f>
        <v>162</v>
      </c>
      <c r="AI247" s="15">
        <f>COUNTIFS(Pirma_Karta[Līga],Pirma_Karta[[#This Row],[Līga]],Pirma_Karta[Punkti
 (GS + VS)],"&gt;"&amp;Pirma_Karta[Punkti
 (GS + VS)])+1</f>
        <v>1</v>
      </c>
    </row>
    <row r="248" spans="1:35" ht="15.75" hidden="1" x14ac:dyDescent="0.25">
      <c r="A248" s="9">
        <v>244</v>
      </c>
      <c r="B248" s="26"/>
      <c r="C248" s="34"/>
      <c r="D248" s="209"/>
      <c r="E248" s="46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">
        <f t="shared" si="30"/>
        <v>0</v>
      </c>
      <c r="Q248" s="40" t="str">
        <f t="shared" si="31"/>
        <v>(0, 0, 0)</v>
      </c>
      <c r="R248" s="40">
        <f>COUNTIFS(Pirma_Karta[Līga],Pirma_Karta[[#This Row],[Līga]],Pirma_Karta[[GS Kopā ]],"&gt;"&amp;Pirma_Karta[[#This Row],[GS Kopā ]])+1</f>
        <v>1</v>
      </c>
      <c r="S248" s="46"/>
      <c r="T248" s="211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6">
        <f t="shared" si="29"/>
        <v>0</v>
      </c>
      <c r="AE248" s="17" t="str">
        <f t="shared" si="28"/>
        <v>(0, 0, 0)</v>
      </c>
      <c r="AF248" s="17">
        <f>COUNTIFS(Pirma_Karta[Līga],Pirma_Karta[[#This Row],[Līga]],Pirma_Karta[VS Kopā],"&gt;"&amp;Pirma_Karta[[#This Row],[VS Kopā]])+1</f>
        <v>1</v>
      </c>
      <c r="AG248" s="19">
        <f t="shared" si="32"/>
        <v>0</v>
      </c>
      <c r="AH248" s="15">
        <f>RANK(Pirma_Karta[[#This Row],[Punkti
 (GS + VS)]],Pirma_Karta[Punkti
 (GS + VS)],0)</f>
        <v>162</v>
      </c>
      <c r="AI248" s="15">
        <f>COUNTIFS(Pirma_Karta[Līga],Pirma_Karta[[#This Row],[Līga]],Pirma_Karta[Punkti
 (GS + VS)],"&gt;"&amp;Pirma_Karta[Punkti
 (GS + VS)])+1</f>
        <v>1</v>
      </c>
    </row>
    <row r="249" spans="1:35" ht="15.75" hidden="1" x14ac:dyDescent="0.25">
      <c r="A249" s="9">
        <v>245</v>
      </c>
      <c r="B249" s="26"/>
      <c r="C249" s="34"/>
      <c r="D249" s="210"/>
      <c r="E249" s="46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">
        <f t="shared" si="30"/>
        <v>0</v>
      </c>
      <c r="Q249" s="40" t="str">
        <f t="shared" si="31"/>
        <v>(0, 0, 0)</v>
      </c>
      <c r="R249" s="40">
        <f>COUNTIFS(Pirma_Karta[Līga],Pirma_Karta[[#This Row],[Līga]],Pirma_Karta[[GS Kopā ]],"&gt;"&amp;Pirma_Karta[[#This Row],[GS Kopā ]])+1</f>
        <v>1</v>
      </c>
      <c r="S249" s="46"/>
      <c r="T249" s="211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6">
        <f t="shared" si="29"/>
        <v>0</v>
      </c>
      <c r="AE249" s="17" t="str">
        <f t="shared" si="28"/>
        <v>(0, 0, 0)</v>
      </c>
      <c r="AF249" s="17">
        <f>COUNTIFS(Pirma_Karta[Līga],Pirma_Karta[[#This Row],[Līga]],Pirma_Karta[VS Kopā],"&gt;"&amp;Pirma_Karta[[#This Row],[VS Kopā]])+1</f>
        <v>1</v>
      </c>
      <c r="AG249" s="19">
        <f t="shared" si="32"/>
        <v>0</v>
      </c>
      <c r="AH249" s="15">
        <f>RANK(Pirma_Karta[[#This Row],[Punkti
 (GS + VS)]],Pirma_Karta[Punkti
 (GS + VS)],0)</f>
        <v>162</v>
      </c>
      <c r="AI249" s="15">
        <f>COUNTIFS(Pirma_Karta[Līga],Pirma_Karta[[#This Row],[Līga]],Pirma_Karta[Punkti
 (GS + VS)],"&gt;"&amp;Pirma_Karta[Punkti
 (GS + VS)])+1</f>
        <v>1</v>
      </c>
    </row>
    <row r="250" spans="1:35" ht="15.75" hidden="1" x14ac:dyDescent="0.25">
      <c r="A250" s="9">
        <v>246</v>
      </c>
      <c r="B250" s="26"/>
      <c r="C250" s="34"/>
      <c r="D250" s="210"/>
      <c r="E250" s="46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">
        <f t="shared" si="30"/>
        <v>0</v>
      </c>
      <c r="Q250" s="40" t="str">
        <f t="shared" si="31"/>
        <v>(0, 0, 0)</v>
      </c>
      <c r="R250" s="40">
        <f>COUNTIFS(Pirma_Karta[Līga],Pirma_Karta[[#This Row],[Līga]],Pirma_Karta[[GS Kopā ]],"&gt;"&amp;Pirma_Karta[[#This Row],[GS Kopā ]])+1</f>
        <v>1</v>
      </c>
      <c r="S250" s="46"/>
      <c r="T250" s="211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6">
        <f t="shared" si="29"/>
        <v>0</v>
      </c>
      <c r="AE250" s="17" t="str">
        <f t="shared" si="28"/>
        <v>(0, 0, 0)</v>
      </c>
      <c r="AF250" s="17">
        <f>COUNTIFS(Pirma_Karta[Līga],Pirma_Karta[[#This Row],[Līga]],Pirma_Karta[VS Kopā],"&gt;"&amp;Pirma_Karta[[#This Row],[VS Kopā]])+1</f>
        <v>1</v>
      </c>
      <c r="AG250" s="19">
        <f t="shared" si="32"/>
        <v>0</v>
      </c>
      <c r="AH250" s="15">
        <f>RANK(Pirma_Karta[[#This Row],[Punkti
 (GS + VS)]],Pirma_Karta[Punkti
 (GS + VS)],0)</f>
        <v>162</v>
      </c>
      <c r="AI250" s="15">
        <f>COUNTIFS(Pirma_Karta[Līga],Pirma_Karta[[#This Row],[Līga]],Pirma_Karta[Punkti
 (GS + VS)],"&gt;"&amp;Pirma_Karta[Punkti
 (GS + VS)])+1</f>
        <v>1</v>
      </c>
    </row>
    <row r="251" spans="1:35" ht="15.75" hidden="1" x14ac:dyDescent="0.25">
      <c r="A251" s="9">
        <v>247</v>
      </c>
      <c r="B251" s="26"/>
      <c r="C251" s="34"/>
      <c r="D251" s="210"/>
      <c r="E251" s="46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">
        <f t="shared" si="30"/>
        <v>0</v>
      </c>
      <c r="Q251" s="40" t="str">
        <f t="shared" si="31"/>
        <v>(0, 0, 0)</v>
      </c>
      <c r="R251" s="40">
        <f>COUNTIFS(Pirma_Karta[Līga],Pirma_Karta[[#This Row],[Līga]],Pirma_Karta[[GS Kopā ]],"&gt;"&amp;Pirma_Karta[[#This Row],[GS Kopā ]])+1</f>
        <v>1</v>
      </c>
      <c r="S251" s="46"/>
      <c r="T251" s="211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6">
        <f t="shared" si="29"/>
        <v>0</v>
      </c>
      <c r="AE251" s="17" t="str">
        <f t="shared" si="28"/>
        <v>(0, 0, 0)</v>
      </c>
      <c r="AF251" s="17">
        <f>COUNTIFS(Pirma_Karta[Līga],Pirma_Karta[[#This Row],[Līga]],Pirma_Karta[VS Kopā],"&gt;"&amp;Pirma_Karta[[#This Row],[VS Kopā]])+1</f>
        <v>1</v>
      </c>
      <c r="AG251" s="19">
        <f t="shared" si="32"/>
        <v>0</v>
      </c>
      <c r="AH251" s="15">
        <f>RANK(Pirma_Karta[[#This Row],[Punkti
 (GS + VS)]],Pirma_Karta[Punkti
 (GS + VS)],0)</f>
        <v>162</v>
      </c>
      <c r="AI251" s="15">
        <f>COUNTIFS(Pirma_Karta[Līga],Pirma_Karta[[#This Row],[Līga]],Pirma_Karta[Punkti
 (GS + VS)],"&gt;"&amp;Pirma_Karta[Punkti
 (GS + VS)])+1</f>
        <v>1</v>
      </c>
    </row>
    <row r="252" spans="1:35" ht="15.75" hidden="1" x14ac:dyDescent="0.25">
      <c r="A252" s="9">
        <v>248</v>
      </c>
      <c r="B252" s="26"/>
      <c r="C252" s="34"/>
      <c r="D252" s="210"/>
      <c r="E252" s="46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">
        <f t="shared" si="30"/>
        <v>0</v>
      </c>
      <c r="Q252" s="40" t="str">
        <f t="shared" si="31"/>
        <v>(0, 0, 0)</v>
      </c>
      <c r="R252" s="40">
        <f>COUNTIFS(Pirma_Karta[Līga],Pirma_Karta[[#This Row],[Līga]],Pirma_Karta[[GS Kopā ]],"&gt;"&amp;Pirma_Karta[[#This Row],[GS Kopā ]])+1</f>
        <v>1</v>
      </c>
      <c r="S252" s="46"/>
      <c r="T252" s="211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6">
        <f t="shared" si="29"/>
        <v>0</v>
      </c>
      <c r="AE252" s="17" t="str">
        <f t="shared" si="28"/>
        <v>(0, 0, 0)</v>
      </c>
      <c r="AF252" s="17">
        <f>COUNTIFS(Pirma_Karta[Līga],Pirma_Karta[[#This Row],[Līga]],Pirma_Karta[VS Kopā],"&gt;"&amp;Pirma_Karta[[#This Row],[VS Kopā]])+1</f>
        <v>1</v>
      </c>
      <c r="AG252" s="19">
        <f t="shared" si="32"/>
        <v>0</v>
      </c>
      <c r="AH252" s="15">
        <f>RANK(Pirma_Karta[[#This Row],[Punkti
 (GS + VS)]],Pirma_Karta[Punkti
 (GS + VS)],0)</f>
        <v>162</v>
      </c>
      <c r="AI252" s="15">
        <f>COUNTIFS(Pirma_Karta[Līga],Pirma_Karta[[#This Row],[Līga]],Pirma_Karta[Punkti
 (GS + VS)],"&gt;"&amp;Pirma_Karta[Punkti
 (GS + VS)])+1</f>
        <v>1</v>
      </c>
    </row>
    <row r="253" spans="1:35" ht="15.75" hidden="1" x14ac:dyDescent="0.25">
      <c r="A253" s="9">
        <v>249</v>
      </c>
      <c r="B253" s="26"/>
      <c r="C253" s="34"/>
      <c r="D253" s="209"/>
      <c r="E253" s="46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">
        <f t="shared" si="30"/>
        <v>0</v>
      </c>
      <c r="Q253" s="40" t="str">
        <f t="shared" si="31"/>
        <v>(0, 0, 0)</v>
      </c>
      <c r="R253" s="40">
        <f>COUNTIFS(Pirma_Karta[Līga],Pirma_Karta[[#This Row],[Līga]],Pirma_Karta[[GS Kopā ]],"&gt;"&amp;Pirma_Karta[[#This Row],[GS Kopā ]])+1</f>
        <v>1</v>
      </c>
      <c r="S253" s="46"/>
      <c r="T253" s="211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6">
        <f t="shared" si="29"/>
        <v>0</v>
      </c>
      <c r="AE253" s="17" t="str">
        <f t="shared" si="28"/>
        <v>(0, 0, 0)</v>
      </c>
      <c r="AF253" s="17">
        <f>COUNTIFS(Pirma_Karta[Līga],Pirma_Karta[[#This Row],[Līga]],Pirma_Karta[VS Kopā],"&gt;"&amp;Pirma_Karta[[#This Row],[VS Kopā]])+1</f>
        <v>1</v>
      </c>
      <c r="AG253" s="19">
        <f t="shared" si="32"/>
        <v>0</v>
      </c>
      <c r="AH253" s="15">
        <f>RANK(Pirma_Karta[[#This Row],[Punkti
 (GS + VS)]],Pirma_Karta[Punkti
 (GS + VS)],0)</f>
        <v>162</v>
      </c>
      <c r="AI253" s="15">
        <f>COUNTIFS(Pirma_Karta[Līga],Pirma_Karta[[#This Row],[Līga]],Pirma_Karta[Punkti
 (GS + VS)],"&gt;"&amp;Pirma_Karta[Punkti
 (GS + VS)])+1</f>
        <v>1</v>
      </c>
    </row>
    <row r="254" spans="1:35" ht="15.75" hidden="1" x14ac:dyDescent="0.25">
      <c r="A254" s="9">
        <v>250</v>
      </c>
      <c r="B254" s="26"/>
      <c r="C254" s="34"/>
      <c r="D254" s="210"/>
      <c r="E254" s="46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">
        <f t="shared" si="30"/>
        <v>0</v>
      </c>
      <c r="Q254" s="40" t="str">
        <f t="shared" si="31"/>
        <v>(0, 0, 0)</v>
      </c>
      <c r="R254" s="40">
        <f>COUNTIFS(Pirma_Karta[Līga],Pirma_Karta[[#This Row],[Līga]],Pirma_Karta[[GS Kopā ]],"&gt;"&amp;Pirma_Karta[[#This Row],[GS Kopā ]])+1</f>
        <v>1</v>
      </c>
      <c r="S254" s="46"/>
      <c r="T254" s="211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6">
        <f t="shared" si="29"/>
        <v>0</v>
      </c>
      <c r="AE254" s="17" t="str">
        <f t="shared" si="28"/>
        <v>(0, 0, 0)</v>
      </c>
      <c r="AF254" s="17">
        <f>COUNTIFS(Pirma_Karta[Līga],Pirma_Karta[[#This Row],[Līga]],Pirma_Karta[VS Kopā],"&gt;"&amp;Pirma_Karta[[#This Row],[VS Kopā]])+1</f>
        <v>1</v>
      </c>
      <c r="AG254" s="19">
        <f t="shared" si="32"/>
        <v>0</v>
      </c>
      <c r="AH254" s="15">
        <f>RANK(Pirma_Karta[[#This Row],[Punkti
 (GS + VS)]],Pirma_Karta[Punkti
 (GS + VS)],0)</f>
        <v>162</v>
      </c>
      <c r="AI254" s="15">
        <f>COUNTIFS(Pirma_Karta[Līga],Pirma_Karta[[#This Row],[Līga]],Pirma_Karta[Punkti
 (GS + VS)],"&gt;"&amp;Pirma_Karta[Punkti
 (GS + VS)])+1</f>
        <v>1</v>
      </c>
    </row>
    <row r="255" spans="1:35" ht="15.75" hidden="1" x14ac:dyDescent="0.25">
      <c r="A255" s="9">
        <v>251</v>
      </c>
      <c r="B255" s="26"/>
      <c r="C255" s="34"/>
      <c r="D255" s="210"/>
      <c r="E255" s="46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">
        <f t="shared" si="30"/>
        <v>0</v>
      </c>
      <c r="Q255" s="40" t="str">
        <f t="shared" si="31"/>
        <v>(0, 0, 0)</v>
      </c>
      <c r="R255" s="40">
        <f>COUNTIFS(Pirma_Karta[Līga],Pirma_Karta[[#This Row],[Līga]],Pirma_Karta[[GS Kopā ]],"&gt;"&amp;Pirma_Karta[[#This Row],[GS Kopā ]])+1</f>
        <v>1</v>
      </c>
      <c r="S255" s="46"/>
      <c r="T255" s="211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6">
        <f t="shared" si="29"/>
        <v>0</v>
      </c>
      <c r="AE255" s="17" t="str">
        <f t="shared" si="28"/>
        <v>(0, 0, 0)</v>
      </c>
      <c r="AF255" s="17">
        <f>COUNTIFS(Pirma_Karta[Līga],Pirma_Karta[[#This Row],[Līga]],Pirma_Karta[VS Kopā],"&gt;"&amp;Pirma_Karta[[#This Row],[VS Kopā]])+1</f>
        <v>1</v>
      </c>
      <c r="AG255" s="19">
        <f t="shared" si="32"/>
        <v>0</v>
      </c>
      <c r="AH255" s="15">
        <f>RANK(Pirma_Karta[[#This Row],[Punkti
 (GS + VS)]],Pirma_Karta[Punkti
 (GS + VS)],0)</f>
        <v>162</v>
      </c>
      <c r="AI255" s="15">
        <f>COUNTIFS(Pirma_Karta[Līga],Pirma_Karta[[#This Row],[Līga]],Pirma_Karta[Punkti
 (GS + VS)],"&gt;"&amp;Pirma_Karta[Punkti
 (GS + VS)])+1</f>
        <v>1</v>
      </c>
    </row>
    <row r="256" spans="1:35" ht="15.75" hidden="1" x14ac:dyDescent="0.25">
      <c r="A256" s="9">
        <v>252</v>
      </c>
      <c r="B256" s="26"/>
      <c r="C256" s="34"/>
      <c r="D256" s="210"/>
      <c r="E256" s="46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">
        <f t="shared" si="30"/>
        <v>0</v>
      </c>
      <c r="Q256" s="40" t="str">
        <f t="shared" si="31"/>
        <v>(0, 0, 0)</v>
      </c>
      <c r="R256" s="40">
        <f>COUNTIFS(Pirma_Karta[Līga],Pirma_Karta[[#This Row],[Līga]],Pirma_Karta[[GS Kopā ]],"&gt;"&amp;Pirma_Karta[[#This Row],[GS Kopā ]])+1</f>
        <v>1</v>
      </c>
      <c r="S256" s="46"/>
      <c r="T256" s="211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6">
        <f t="shared" si="29"/>
        <v>0</v>
      </c>
      <c r="AE256" s="17" t="str">
        <f t="shared" si="28"/>
        <v>(0, 0, 0)</v>
      </c>
      <c r="AF256" s="17">
        <f>COUNTIFS(Pirma_Karta[Līga],Pirma_Karta[[#This Row],[Līga]],Pirma_Karta[VS Kopā],"&gt;"&amp;Pirma_Karta[[#This Row],[VS Kopā]])+1</f>
        <v>1</v>
      </c>
      <c r="AG256" s="19">
        <f t="shared" si="32"/>
        <v>0</v>
      </c>
      <c r="AH256" s="15">
        <f>RANK(Pirma_Karta[[#This Row],[Punkti
 (GS + VS)]],Pirma_Karta[Punkti
 (GS + VS)],0)</f>
        <v>162</v>
      </c>
      <c r="AI256" s="15">
        <f>COUNTIFS(Pirma_Karta[Līga],Pirma_Karta[[#This Row],[Līga]],Pirma_Karta[Punkti
 (GS + VS)],"&gt;"&amp;Pirma_Karta[Punkti
 (GS + VS)])+1</f>
        <v>1</v>
      </c>
    </row>
    <row r="257" spans="1:35" ht="15.75" hidden="1" x14ac:dyDescent="0.25">
      <c r="A257" s="9">
        <v>253</v>
      </c>
      <c r="B257" s="26"/>
      <c r="C257" s="34"/>
      <c r="D257" s="210"/>
      <c r="E257" s="46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">
        <f t="shared" si="30"/>
        <v>0</v>
      </c>
      <c r="Q257" s="40" t="str">
        <f t="shared" si="31"/>
        <v>(0, 0, 0)</v>
      </c>
      <c r="R257" s="40">
        <f>COUNTIFS(Pirma_Karta[Līga],Pirma_Karta[[#This Row],[Līga]],Pirma_Karta[[GS Kopā ]],"&gt;"&amp;Pirma_Karta[[#This Row],[GS Kopā ]])+1</f>
        <v>1</v>
      </c>
      <c r="S257" s="46"/>
      <c r="T257" s="211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6">
        <f t="shared" si="29"/>
        <v>0</v>
      </c>
      <c r="AE257" s="17" t="str">
        <f t="shared" si="28"/>
        <v>(0, 0, 0)</v>
      </c>
      <c r="AF257" s="17">
        <f>COUNTIFS(Pirma_Karta[Līga],Pirma_Karta[[#This Row],[Līga]],Pirma_Karta[VS Kopā],"&gt;"&amp;Pirma_Karta[[#This Row],[VS Kopā]])+1</f>
        <v>1</v>
      </c>
      <c r="AG257" s="19">
        <f t="shared" si="32"/>
        <v>0</v>
      </c>
      <c r="AH257" s="15">
        <f>RANK(Pirma_Karta[[#This Row],[Punkti
 (GS + VS)]],Pirma_Karta[Punkti
 (GS + VS)],0)</f>
        <v>162</v>
      </c>
      <c r="AI257" s="15">
        <f>COUNTIFS(Pirma_Karta[Līga],Pirma_Karta[[#This Row],[Līga]],Pirma_Karta[Punkti
 (GS + VS)],"&gt;"&amp;Pirma_Karta[Punkti
 (GS + VS)])+1</f>
        <v>1</v>
      </c>
    </row>
    <row r="258" spans="1:35" ht="15.75" hidden="1" x14ac:dyDescent="0.25">
      <c r="A258" s="9">
        <v>254</v>
      </c>
      <c r="B258" s="26"/>
      <c r="C258" s="34"/>
      <c r="D258" s="209"/>
      <c r="E258" s="46"/>
      <c r="F258" s="213"/>
      <c r="G258" s="117"/>
      <c r="H258" s="117"/>
      <c r="I258" s="117"/>
      <c r="J258" s="117"/>
      <c r="K258" s="117"/>
      <c r="L258" s="117"/>
      <c r="M258" s="117"/>
      <c r="N258" s="117"/>
      <c r="O258" s="117"/>
      <c r="P258" s="11">
        <f t="shared" si="30"/>
        <v>0</v>
      </c>
      <c r="Q258" s="40" t="str">
        <f t="shared" si="31"/>
        <v>(0, 0, 0)</v>
      </c>
      <c r="R258" s="40">
        <f>COUNTIFS(Pirma_Karta[Līga],Pirma_Karta[[#This Row],[Līga]],Pirma_Karta[[GS Kopā ]],"&gt;"&amp;Pirma_Karta[[#This Row],[GS Kopā ]])+1</f>
        <v>1</v>
      </c>
      <c r="S258" s="46"/>
      <c r="T258" s="211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6">
        <f t="shared" si="29"/>
        <v>0</v>
      </c>
      <c r="AE258" s="17" t="str">
        <f t="shared" si="28"/>
        <v>(0, 0, 0)</v>
      </c>
      <c r="AF258" s="17">
        <f>COUNTIFS(Pirma_Karta[Līga],Pirma_Karta[[#This Row],[Līga]],Pirma_Karta[VS Kopā],"&gt;"&amp;Pirma_Karta[[#This Row],[VS Kopā]])+1</f>
        <v>1</v>
      </c>
      <c r="AG258" s="19">
        <f t="shared" si="32"/>
        <v>0</v>
      </c>
      <c r="AH258" s="15">
        <f>RANK(Pirma_Karta[[#This Row],[Punkti
 (GS + VS)]],Pirma_Karta[Punkti
 (GS + VS)],0)</f>
        <v>162</v>
      </c>
      <c r="AI258" s="15">
        <f>COUNTIFS(Pirma_Karta[Līga],Pirma_Karta[[#This Row],[Līga]],Pirma_Karta[Punkti
 (GS + VS)],"&gt;"&amp;Pirma_Karta[Punkti
 (GS + VS)])+1</f>
        <v>1</v>
      </c>
    </row>
    <row r="259" spans="1:35" ht="15.75" hidden="1" x14ac:dyDescent="0.25">
      <c r="A259" s="9">
        <v>255</v>
      </c>
      <c r="B259" s="26"/>
      <c r="C259" s="34"/>
      <c r="D259" s="210"/>
      <c r="E259" s="46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">
        <f t="shared" si="30"/>
        <v>0</v>
      </c>
      <c r="Q259" s="40" t="str">
        <f t="shared" si="31"/>
        <v>(0, 0, 0)</v>
      </c>
      <c r="R259" s="40">
        <f>COUNTIFS(Pirma_Karta[Līga],Pirma_Karta[[#This Row],[Līga]],Pirma_Karta[[GS Kopā ]],"&gt;"&amp;Pirma_Karta[[#This Row],[GS Kopā ]])+1</f>
        <v>1</v>
      </c>
      <c r="S259" s="46"/>
      <c r="T259" s="211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6">
        <f t="shared" si="29"/>
        <v>0</v>
      </c>
      <c r="AE259" s="17" t="str">
        <f t="shared" ref="AE259:AE322" si="33">"("&amp;COUNTIF(T259:AC259,10)&amp;", "&amp;COUNTIF(T259:AC259,9)&amp;", "&amp;COUNTIF(T259:AC259,8)&amp;")"</f>
        <v>(0, 0, 0)</v>
      </c>
      <c r="AF259" s="17">
        <f>COUNTIFS(Pirma_Karta[Līga],Pirma_Karta[[#This Row],[Līga]],Pirma_Karta[VS Kopā],"&gt;"&amp;Pirma_Karta[[#This Row],[VS Kopā]])+1</f>
        <v>1</v>
      </c>
      <c r="AG259" s="19">
        <f t="shared" si="32"/>
        <v>0</v>
      </c>
      <c r="AH259" s="15">
        <f>RANK(Pirma_Karta[[#This Row],[Punkti
 (GS + VS)]],Pirma_Karta[Punkti
 (GS + VS)],0)</f>
        <v>162</v>
      </c>
      <c r="AI259" s="15">
        <f>COUNTIFS(Pirma_Karta[Līga],Pirma_Karta[[#This Row],[Līga]],Pirma_Karta[Punkti
 (GS + VS)],"&gt;"&amp;Pirma_Karta[Punkti
 (GS + VS)])+1</f>
        <v>1</v>
      </c>
    </row>
    <row r="260" spans="1:35" ht="15.75" hidden="1" x14ac:dyDescent="0.25">
      <c r="A260" s="9">
        <v>256</v>
      </c>
      <c r="B260" s="26"/>
      <c r="C260" s="34"/>
      <c r="D260" s="210"/>
      <c r="E260" s="46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">
        <f t="shared" si="30"/>
        <v>0</v>
      </c>
      <c r="Q260" s="40" t="str">
        <f t="shared" si="31"/>
        <v>(0, 0, 0)</v>
      </c>
      <c r="R260" s="40">
        <f>COUNTIFS(Pirma_Karta[Līga],Pirma_Karta[[#This Row],[Līga]],Pirma_Karta[[GS Kopā ]],"&gt;"&amp;Pirma_Karta[[#This Row],[GS Kopā ]])+1</f>
        <v>1</v>
      </c>
      <c r="S260" s="46"/>
      <c r="T260" s="211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6">
        <f t="shared" si="29"/>
        <v>0</v>
      </c>
      <c r="AE260" s="17" t="str">
        <f t="shared" si="33"/>
        <v>(0, 0, 0)</v>
      </c>
      <c r="AF260" s="17">
        <f>COUNTIFS(Pirma_Karta[Līga],Pirma_Karta[[#This Row],[Līga]],Pirma_Karta[VS Kopā],"&gt;"&amp;Pirma_Karta[[#This Row],[VS Kopā]])+1</f>
        <v>1</v>
      </c>
      <c r="AG260" s="19">
        <f t="shared" si="32"/>
        <v>0</v>
      </c>
      <c r="AH260" s="15">
        <f>RANK(Pirma_Karta[[#This Row],[Punkti
 (GS + VS)]],Pirma_Karta[Punkti
 (GS + VS)],0)</f>
        <v>162</v>
      </c>
      <c r="AI260" s="15">
        <f>COUNTIFS(Pirma_Karta[Līga],Pirma_Karta[[#This Row],[Līga]],Pirma_Karta[Punkti
 (GS + VS)],"&gt;"&amp;Pirma_Karta[Punkti
 (GS + VS)])+1</f>
        <v>1</v>
      </c>
    </row>
    <row r="261" spans="1:35" ht="15.75" hidden="1" x14ac:dyDescent="0.25">
      <c r="A261" s="9">
        <v>257</v>
      </c>
      <c r="B261" s="26"/>
      <c r="C261" s="34"/>
      <c r="D261" s="209"/>
      <c r="E261" s="46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">
        <f t="shared" si="30"/>
        <v>0</v>
      </c>
      <c r="Q261" s="40" t="str">
        <f t="shared" si="31"/>
        <v>(0, 0, 0)</v>
      </c>
      <c r="R261" s="40">
        <f>COUNTIFS(Pirma_Karta[Līga],Pirma_Karta[[#This Row],[Līga]],Pirma_Karta[[GS Kopā ]],"&gt;"&amp;Pirma_Karta[[#This Row],[GS Kopā ]])+1</f>
        <v>1</v>
      </c>
      <c r="S261" s="46"/>
      <c r="T261" s="211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6">
        <f t="shared" ref="AD261:AD324" si="34">SUM(T261:AC261)</f>
        <v>0</v>
      </c>
      <c r="AE261" s="17" t="str">
        <f t="shared" si="33"/>
        <v>(0, 0, 0)</v>
      </c>
      <c r="AF261" s="17">
        <f>COUNTIFS(Pirma_Karta[Līga],Pirma_Karta[[#This Row],[Līga]],Pirma_Karta[VS Kopā],"&gt;"&amp;Pirma_Karta[[#This Row],[VS Kopā]])+1</f>
        <v>1</v>
      </c>
      <c r="AG261" s="19">
        <f t="shared" si="32"/>
        <v>0</v>
      </c>
      <c r="AH261" s="15">
        <f>RANK(Pirma_Karta[[#This Row],[Punkti
 (GS + VS)]],Pirma_Karta[Punkti
 (GS + VS)],0)</f>
        <v>162</v>
      </c>
      <c r="AI261" s="15">
        <f>COUNTIFS(Pirma_Karta[Līga],Pirma_Karta[[#This Row],[Līga]],Pirma_Karta[Punkti
 (GS + VS)],"&gt;"&amp;Pirma_Karta[Punkti
 (GS + VS)])+1</f>
        <v>1</v>
      </c>
    </row>
    <row r="262" spans="1:35" ht="15.75" hidden="1" x14ac:dyDescent="0.25">
      <c r="A262" s="9">
        <v>258</v>
      </c>
      <c r="B262" s="26"/>
      <c r="C262" s="34"/>
      <c r="D262" s="209"/>
      <c r="E262" s="46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">
        <f t="shared" si="30"/>
        <v>0</v>
      </c>
      <c r="Q262" s="40" t="str">
        <f t="shared" si="31"/>
        <v>(0, 0, 0)</v>
      </c>
      <c r="R262" s="40">
        <f>COUNTIFS(Pirma_Karta[Līga],Pirma_Karta[[#This Row],[Līga]],Pirma_Karta[[GS Kopā ]],"&gt;"&amp;Pirma_Karta[[#This Row],[GS Kopā ]])+1</f>
        <v>1</v>
      </c>
      <c r="S262" s="46"/>
      <c r="T262" s="211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6">
        <f t="shared" si="34"/>
        <v>0</v>
      </c>
      <c r="AE262" s="17" t="str">
        <f t="shared" si="33"/>
        <v>(0, 0, 0)</v>
      </c>
      <c r="AF262" s="17">
        <f>COUNTIFS(Pirma_Karta[Līga],Pirma_Karta[[#This Row],[Līga]],Pirma_Karta[VS Kopā],"&gt;"&amp;Pirma_Karta[[#This Row],[VS Kopā]])+1</f>
        <v>1</v>
      </c>
      <c r="AG262" s="19">
        <f t="shared" si="32"/>
        <v>0</v>
      </c>
      <c r="AH262" s="15">
        <f>RANK(Pirma_Karta[[#This Row],[Punkti
 (GS + VS)]],Pirma_Karta[Punkti
 (GS + VS)],0)</f>
        <v>162</v>
      </c>
      <c r="AI262" s="15">
        <f>COUNTIFS(Pirma_Karta[Līga],Pirma_Karta[[#This Row],[Līga]],Pirma_Karta[Punkti
 (GS + VS)],"&gt;"&amp;Pirma_Karta[Punkti
 (GS + VS)])+1</f>
        <v>1</v>
      </c>
    </row>
    <row r="263" spans="1:35" ht="15.75" hidden="1" x14ac:dyDescent="0.25">
      <c r="A263" s="9">
        <v>259</v>
      </c>
      <c r="B263" s="26"/>
      <c r="C263" s="34"/>
      <c r="D263" s="209"/>
      <c r="E263" s="46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">
        <f t="shared" si="30"/>
        <v>0</v>
      </c>
      <c r="Q263" s="40" t="str">
        <f t="shared" si="31"/>
        <v>(0, 0, 0)</v>
      </c>
      <c r="R263" s="40">
        <f>COUNTIFS(Pirma_Karta[Līga],Pirma_Karta[[#This Row],[Līga]],Pirma_Karta[[GS Kopā ]],"&gt;"&amp;Pirma_Karta[[#This Row],[GS Kopā ]])+1</f>
        <v>1</v>
      </c>
      <c r="S263" s="46"/>
      <c r="T263" s="211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6">
        <f t="shared" si="34"/>
        <v>0</v>
      </c>
      <c r="AE263" s="17" t="str">
        <f t="shared" si="33"/>
        <v>(0, 0, 0)</v>
      </c>
      <c r="AF263" s="17">
        <f>COUNTIFS(Pirma_Karta[Līga],Pirma_Karta[[#This Row],[Līga]],Pirma_Karta[VS Kopā],"&gt;"&amp;Pirma_Karta[[#This Row],[VS Kopā]])+1</f>
        <v>1</v>
      </c>
      <c r="AG263" s="19">
        <f t="shared" si="32"/>
        <v>0</v>
      </c>
      <c r="AH263" s="15">
        <f>RANK(Pirma_Karta[[#This Row],[Punkti
 (GS + VS)]],Pirma_Karta[Punkti
 (GS + VS)],0)</f>
        <v>162</v>
      </c>
      <c r="AI263" s="15">
        <f>COUNTIFS(Pirma_Karta[Līga],Pirma_Karta[[#This Row],[Līga]],Pirma_Karta[Punkti
 (GS + VS)],"&gt;"&amp;Pirma_Karta[Punkti
 (GS + VS)])+1</f>
        <v>1</v>
      </c>
    </row>
    <row r="264" spans="1:35" ht="15.75" hidden="1" x14ac:dyDescent="0.25">
      <c r="A264" s="9">
        <v>260</v>
      </c>
      <c r="B264" s="26"/>
      <c r="C264" s="34"/>
      <c r="D264" s="209"/>
      <c r="E264" s="46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">
        <f t="shared" si="30"/>
        <v>0</v>
      </c>
      <c r="Q264" s="40" t="str">
        <f t="shared" si="31"/>
        <v>(0, 0, 0)</v>
      </c>
      <c r="R264" s="40">
        <f>COUNTIFS(Pirma_Karta[Līga],Pirma_Karta[[#This Row],[Līga]],Pirma_Karta[[GS Kopā ]],"&gt;"&amp;Pirma_Karta[[#This Row],[GS Kopā ]])+1</f>
        <v>1</v>
      </c>
      <c r="S264" s="46"/>
      <c r="T264" s="211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6">
        <f t="shared" si="34"/>
        <v>0</v>
      </c>
      <c r="AE264" s="17" t="str">
        <f t="shared" si="33"/>
        <v>(0, 0, 0)</v>
      </c>
      <c r="AF264" s="17">
        <f>COUNTIFS(Pirma_Karta[Līga],Pirma_Karta[[#This Row],[Līga]],Pirma_Karta[VS Kopā],"&gt;"&amp;Pirma_Karta[[#This Row],[VS Kopā]])+1</f>
        <v>1</v>
      </c>
      <c r="AG264" s="19">
        <f t="shared" si="32"/>
        <v>0</v>
      </c>
      <c r="AH264" s="15">
        <f>RANK(Pirma_Karta[[#This Row],[Punkti
 (GS + VS)]],Pirma_Karta[Punkti
 (GS + VS)],0)</f>
        <v>162</v>
      </c>
      <c r="AI264" s="15">
        <f>COUNTIFS(Pirma_Karta[Līga],Pirma_Karta[[#This Row],[Līga]],Pirma_Karta[Punkti
 (GS + VS)],"&gt;"&amp;Pirma_Karta[Punkti
 (GS + VS)])+1</f>
        <v>1</v>
      </c>
    </row>
    <row r="265" spans="1:35" ht="15.75" hidden="1" x14ac:dyDescent="0.25">
      <c r="A265" s="9">
        <v>261</v>
      </c>
      <c r="B265" s="26"/>
      <c r="C265" s="34"/>
      <c r="D265" s="209"/>
      <c r="E265" s="46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">
        <f t="shared" si="30"/>
        <v>0</v>
      </c>
      <c r="Q265" s="40" t="str">
        <f t="shared" si="31"/>
        <v>(0, 0, 0)</v>
      </c>
      <c r="R265" s="40">
        <f>COUNTIFS(Pirma_Karta[Līga],Pirma_Karta[[#This Row],[Līga]],Pirma_Karta[[GS Kopā ]],"&gt;"&amp;Pirma_Karta[[#This Row],[GS Kopā ]])+1</f>
        <v>1</v>
      </c>
      <c r="S265" s="46"/>
      <c r="T265" s="211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6">
        <f t="shared" si="34"/>
        <v>0</v>
      </c>
      <c r="AE265" s="17" t="str">
        <f t="shared" si="33"/>
        <v>(0, 0, 0)</v>
      </c>
      <c r="AF265" s="17">
        <f>COUNTIFS(Pirma_Karta[Līga],Pirma_Karta[[#This Row],[Līga]],Pirma_Karta[VS Kopā],"&gt;"&amp;Pirma_Karta[[#This Row],[VS Kopā]])+1</f>
        <v>1</v>
      </c>
      <c r="AG265" s="19">
        <f t="shared" si="32"/>
        <v>0</v>
      </c>
      <c r="AH265" s="15">
        <f>RANK(Pirma_Karta[[#This Row],[Punkti
 (GS + VS)]],Pirma_Karta[Punkti
 (GS + VS)],0)</f>
        <v>162</v>
      </c>
      <c r="AI265" s="15">
        <f>COUNTIFS(Pirma_Karta[Līga],Pirma_Karta[[#This Row],[Līga]],Pirma_Karta[Punkti
 (GS + VS)],"&gt;"&amp;Pirma_Karta[Punkti
 (GS + VS)])+1</f>
        <v>1</v>
      </c>
    </row>
    <row r="266" spans="1:35" ht="15.75" hidden="1" x14ac:dyDescent="0.25">
      <c r="A266" s="9">
        <v>262</v>
      </c>
      <c r="B266" s="26"/>
      <c r="C266" s="34"/>
      <c r="D266" s="210"/>
      <c r="E266" s="46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">
        <f t="shared" si="30"/>
        <v>0</v>
      </c>
      <c r="Q266" s="40" t="str">
        <f t="shared" si="31"/>
        <v>(0, 0, 0)</v>
      </c>
      <c r="R266" s="40">
        <f>COUNTIFS(Pirma_Karta[Līga],Pirma_Karta[[#This Row],[Līga]],Pirma_Karta[[GS Kopā ]],"&gt;"&amp;Pirma_Karta[[#This Row],[GS Kopā ]])+1</f>
        <v>1</v>
      </c>
      <c r="S266" s="46"/>
      <c r="T266" s="211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6">
        <f t="shared" si="34"/>
        <v>0</v>
      </c>
      <c r="AE266" s="17" t="str">
        <f t="shared" si="33"/>
        <v>(0, 0, 0)</v>
      </c>
      <c r="AF266" s="17">
        <f>COUNTIFS(Pirma_Karta[Līga],Pirma_Karta[[#This Row],[Līga]],Pirma_Karta[VS Kopā],"&gt;"&amp;Pirma_Karta[[#This Row],[VS Kopā]])+1</f>
        <v>1</v>
      </c>
      <c r="AG266" s="19">
        <f t="shared" si="32"/>
        <v>0</v>
      </c>
      <c r="AH266" s="15">
        <f>RANK(Pirma_Karta[[#This Row],[Punkti
 (GS + VS)]],Pirma_Karta[Punkti
 (GS + VS)],0)</f>
        <v>162</v>
      </c>
      <c r="AI266" s="15">
        <f>COUNTIFS(Pirma_Karta[Līga],Pirma_Karta[[#This Row],[Līga]],Pirma_Karta[Punkti
 (GS + VS)],"&gt;"&amp;Pirma_Karta[Punkti
 (GS + VS)])+1</f>
        <v>1</v>
      </c>
    </row>
    <row r="267" spans="1:35" ht="15.75" hidden="1" x14ac:dyDescent="0.25">
      <c r="A267" s="9">
        <v>263</v>
      </c>
      <c r="B267" s="26"/>
      <c r="C267" s="34"/>
      <c r="D267" s="210"/>
      <c r="E267" s="46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">
        <f t="shared" si="30"/>
        <v>0</v>
      </c>
      <c r="Q267" s="40" t="str">
        <f t="shared" si="31"/>
        <v>(0, 0, 0)</v>
      </c>
      <c r="R267" s="40">
        <f>COUNTIFS(Pirma_Karta[Līga],Pirma_Karta[[#This Row],[Līga]],Pirma_Karta[[GS Kopā ]],"&gt;"&amp;Pirma_Karta[[#This Row],[GS Kopā ]])+1</f>
        <v>1</v>
      </c>
      <c r="S267" s="46"/>
      <c r="T267" s="211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6">
        <f t="shared" si="34"/>
        <v>0</v>
      </c>
      <c r="AE267" s="17" t="str">
        <f t="shared" si="33"/>
        <v>(0, 0, 0)</v>
      </c>
      <c r="AF267" s="17">
        <f>COUNTIFS(Pirma_Karta[Līga],Pirma_Karta[[#This Row],[Līga]],Pirma_Karta[VS Kopā],"&gt;"&amp;Pirma_Karta[[#This Row],[VS Kopā]])+1</f>
        <v>1</v>
      </c>
      <c r="AG267" s="19">
        <f t="shared" si="32"/>
        <v>0</v>
      </c>
      <c r="AH267" s="15">
        <f>RANK(Pirma_Karta[[#This Row],[Punkti
 (GS + VS)]],Pirma_Karta[Punkti
 (GS + VS)],0)</f>
        <v>162</v>
      </c>
      <c r="AI267" s="15">
        <f>COUNTIFS(Pirma_Karta[Līga],Pirma_Karta[[#This Row],[Līga]],Pirma_Karta[Punkti
 (GS + VS)],"&gt;"&amp;Pirma_Karta[Punkti
 (GS + VS)])+1</f>
        <v>1</v>
      </c>
    </row>
    <row r="268" spans="1:35" ht="15.75" hidden="1" x14ac:dyDescent="0.25">
      <c r="A268" s="9">
        <v>264</v>
      </c>
      <c r="B268" s="26"/>
      <c r="C268" s="34"/>
      <c r="D268" s="209"/>
      <c r="E268" s="46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">
        <f t="shared" si="30"/>
        <v>0</v>
      </c>
      <c r="Q268" s="40" t="str">
        <f t="shared" si="31"/>
        <v>(0, 0, 0)</v>
      </c>
      <c r="R268" s="40">
        <f>COUNTIFS(Pirma_Karta[Līga],Pirma_Karta[[#This Row],[Līga]],Pirma_Karta[[GS Kopā ]],"&gt;"&amp;Pirma_Karta[[#This Row],[GS Kopā ]])+1</f>
        <v>1</v>
      </c>
      <c r="S268" s="46"/>
      <c r="T268" s="211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6">
        <f t="shared" si="34"/>
        <v>0</v>
      </c>
      <c r="AE268" s="17" t="str">
        <f t="shared" si="33"/>
        <v>(0, 0, 0)</v>
      </c>
      <c r="AF268" s="17">
        <f>COUNTIFS(Pirma_Karta[Līga],Pirma_Karta[[#This Row],[Līga]],Pirma_Karta[VS Kopā],"&gt;"&amp;Pirma_Karta[[#This Row],[VS Kopā]])+1</f>
        <v>1</v>
      </c>
      <c r="AG268" s="19">
        <f t="shared" si="32"/>
        <v>0</v>
      </c>
      <c r="AH268" s="15">
        <f>RANK(Pirma_Karta[[#This Row],[Punkti
 (GS + VS)]],Pirma_Karta[Punkti
 (GS + VS)],0)</f>
        <v>162</v>
      </c>
      <c r="AI268" s="15">
        <f>COUNTIFS(Pirma_Karta[Līga],Pirma_Karta[[#This Row],[Līga]],Pirma_Karta[Punkti
 (GS + VS)],"&gt;"&amp;Pirma_Karta[Punkti
 (GS + VS)])+1</f>
        <v>1</v>
      </c>
    </row>
    <row r="269" spans="1:35" ht="15.75" hidden="1" x14ac:dyDescent="0.25">
      <c r="A269" s="9">
        <v>265</v>
      </c>
      <c r="B269" s="26"/>
      <c r="C269" s="34"/>
      <c r="D269" s="210"/>
      <c r="E269" s="46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">
        <f t="shared" si="30"/>
        <v>0</v>
      </c>
      <c r="Q269" s="40" t="str">
        <f t="shared" si="31"/>
        <v>(0, 0, 0)</v>
      </c>
      <c r="R269" s="40">
        <f>COUNTIFS(Pirma_Karta[Līga],Pirma_Karta[[#This Row],[Līga]],Pirma_Karta[[GS Kopā ]],"&gt;"&amp;Pirma_Karta[[#This Row],[GS Kopā ]])+1</f>
        <v>1</v>
      </c>
      <c r="S269" s="46"/>
      <c r="T269" s="211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6">
        <f t="shared" si="34"/>
        <v>0</v>
      </c>
      <c r="AE269" s="17" t="str">
        <f t="shared" si="33"/>
        <v>(0, 0, 0)</v>
      </c>
      <c r="AF269" s="17">
        <f>COUNTIFS(Pirma_Karta[Līga],Pirma_Karta[[#This Row],[Līga]],Pirma_Karta[VS Kopā],"&gt;"&amp;Pirma_Karta[[#This Row],[VS Kopā]])+1</f>
        <v>1</v>
      </c>
      <c r="AG269" s="19">
        <f t="shared" si="32"/>
        <v>0</v>
      </c>
      <c r="AH269" s="15">
        <f>RANK(Pirma_Karta[[#This Row],[Punkti
 (GS + VS)]],Pirma_Karta[Punkti
 (GS + VS)],0)</f>
        <v>162</v>
      </c>
      <c r="AI269" s="15">
        <f>COUNTIFS(Pirma_Karta[Līga],Pirma_Karta[[#This Row],[Līga]],Pirma_Karta[Punkti
 (GS + VS)],"&gt;"&amp;Pirma_Karta[Punkti
 (GS + VS)])+1</f>
        <v>1</v>
      </c>
    </row>
    <row r="270" spans="1:35" ht="15.75" hidden="1" x14ac:dyDescent="0.25">
      <c r="A270" s="9">
        <v>266</v>
      </c>
      <c r="B270" s="26"/>
      <c r="C270" s="34"/>
      <c r="D270" s="210"/>
      <c r="E270" s="46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">
        <f t="shared" si="30"/>
        <v>0</v>
      </c>
      <c r="Q270" s="40" t="str">
        <f t="shared" si="31"/>
        <v>(0, 0, 0)</v>
      </c>
      <c r="R270" s="40">
        <f>COUNTIFS(Pirma_Karta[Līga],Pirma_Karta[[#This Row],[Līga]],Pirma_Karta[[GS Kopā ]],"&gt;"&amp;Pirma_Karta[[#This Row],[GS Kopā ]])+1</f>
        <v>1</v>
      </c>
      <c r="S270" s="46"/>
      <c r="T270" s="211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6">
        <f t="shared" si="34"/>
        <v>0</v>
      </c>
      <c r="AE270" s="17" t="str">
        <f t="shared" si="33"/>
        <v>(0, 0, 0)</v>
      </c>
      <c r="AF270" s="17">
        <f>COUNTIFS(Pirma_Karta[Līga],Pirma_Karta[[#This Row],[Līga]],Pirma_Karta[VS Kopā],"&gt;"&amp;Pirma_Karta[[#This Row],[VS Kopā]])+1</f>
        <v>1</v>
      </c>
      <c r="AG270" s="19">
        <f t="shared" si="32"/>
        <v>0</v>
      </c>
      <c r="AH270" s="15">
        <f>RANK(Pirma_Karta[[#This Row],[Punkti
 (GS + VS)]],Pirma_Karta[Punkti
 (GS + VS)],0)</f>
        <v>162</v>
      </c>
      <c r="AI270" s="15">
        <f>COUNTIFS(Pirma_Karta[Līga],Pirma_Karta[[#This Row],[Līga]],Pirma_Karta[Punkti
 (GS + VS)],"&gt;"&amp;Pirma_Karta[Punkti
 (GS + VS)])+1</f>
        <v>1</v>
      </c>
    </row>
    <row r="271" spans="1:35" ht="15.75" hidden="1" x14ac:dyDescent="0.25">
      <c r="A271" s="9">
        <v>267</v>
      </c>
      <c r="B271" s="26"/>
      <c r="C271" s="34"/>
      <c r="D271" s="209"/>
      <c r="E271" s="46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">
        <f t="shared" si="30"/>
        <v>0</v>
      </c>
      <c r="Q271" s="40" t="str">
        <f t="shared" si="31"/>
        <v>(0, 0, 0)</v>
      </c>
      <c r="R271" s="40">
        <f>COUNTIFS(Pirma_Karta[Līga],Pirma_Karta[[#This Row],[Līga]],Pirma_Karta[[GS Kopā ]],"&gt;"&amp;Pirma_Karta[[#This Row],[GS Kopā ]])+1</f>
        <v>1</v>
      </c>
      <c r="S271" s="46"/>
      <c r="T271" s="211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6">
        <f t="shared" si="34"/>
        <v>0</v>
      </c>
      <c r="AE271" s="17" t="str">
        <f t="shared" si="33"/>
        <v>(0, 0, 0)</v>
      </c>
      <c r="AF271" s="17">
        <f>COUNTIFS(Pirma_Karta[Līga],Pirma_Karta[[#This Row],[Līga]],Pirma_Karta[VS Kopā],"&gt;"&amp;Pirma_Karta[[#This Row],[VS Kopā]])+1</f>
        <v>1</v>
      </c>
      <c r="AG271" s="19">
        <f t="shared" si="32"/>
        <v>0</v>
      </c>
      <c r="AH271" s="15">
        <f>RANK(Pirma_Karta[[#This Row],[Punkti
 (GS + VS)]],Pirma_Karta[Punkti
 (GS + VS)],0)</f>
        <v>162</v>
      </c>
      <c r="AI271" s="15">
        <f>COUNTIFS(Pirma_Karta[Līga],Pirma_Karta[[#This Row],[Līga]],Pirma_Karta[Punkti
 (GS + VS)],"&gt;"&amp;Pirma_Karta[Punkti
 (GS + VS)])+1</f>
        <v>1</v>
      </c>
    </row>
    <row r="272" spans="1:35" ht="15.75" hidden="1" x14ac:dyDescent="0.25">
      <c r="A272" s="9">
        <v>268</v>
      </c>
      <c r="B272" s="26"/>
      <c r="C272" s="34"/>
      <c r="D272" s="210"/>
      <c r="E272" s="46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">
        <f t="shared" si="30"/>
        <v>0</v>
      </c>
      <c r="Q272" s="40" t="str">
        <f t="shared" si="31"/>
        <v>(0, 0, 0)</v>
      </c>
      <c r="R272" s="40">
        <f>COUNTIFS(Pirma_Karta[Līga],Pirma_Karta[[#This Row],[Līga]],Pirma_Karta[[GS Kopā ]],"&gt;"&amp;Pirma_Karta[[#This Row],[GS Kopā ]])+1</f>
        <v>1</v>
      </c>
      <c r="S272" s="46"/>
      <c r="T272" s="211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6">
        <f t="shared" si="34"/>
        <v>0</v>
      </c>
      <c r="AE272" s="17" t="str">
        <f t="shared" si="33"/>
        <v>(0, 0, 0)</v>
      </c>
      <c r="AF272" s="17">
        <f>COUNTIFS(Pirma_Karta[Līga],Pirma_Karta[[#This Row],[Līga]],Pirma_Karta[VS Kopā],"&gt;"&amp;Pirma_Karta[[#This Row],[VS Kopā]])+1</f>
        <v>1</v>
      </c>
      <c r="AG272" s="19">
        <f t="shared" si="32"/>
        <v>0</v>
      </c>
      <c r="AH272" s="15">
        <f>RANK(Pirma_Karta[[#This Row],[Punkti
 (GS + VS)]],Pirma_Karta[Punkti
 (GS + VS)],0)</f>
        <v>162</v>
      </c>
      <c r="AI272" s="15">
        <f>COUNTIFS(Pirma_Karta[Līga],Pirma_Karta[[#This Row],[Līga]],Pirma_Karta[Punkti
 (GS + VS)],"&gt;"&amp;Pirma_Karta[Punkti
 (GS + VS)])+1</f>
        <v>1</v>
      </c>
    </row>
    <row r="273" spans="1:35" ht="15.75" hidden="1" x14ac:dyDescent="0.25">
      <c r="A273" s="9">
        <v>269</v>
      </c>
      <c r="B273" s="26"/>
      <c r="C273" s="34"/>
      <c r="D273" s="210"/>
      <c r="E273" s="46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">
        <f t="shared" si="30"/>
        <v>0</v>
      </c>
      <c r="Q273" s="40" t="str">
        <f t="shared" si="31"/>
        <v>(0, 0, 0)</v>
      </c>
      <c r="R273" s="40">
        <f>COUNTIFS(Pirma_Karta[Līga],Pirma_Karta[[#This Row],[Līga]],Pirma_Karta[[GS Kopā ]],"&gt;"&amp;Pirma_Karta[[#This Row],[GS Kopā ]])+1</f>
        <v>1</v>
      </c>
      <c r="S273" s="46"/>
      <c r="T273" s="211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6">
        <f t="shared" si="34"/>
        <v>0</v>
      </c>
      <c r="AE273" s="17" t="str">
        <f t="shared" si="33"/>
        <v>(0, 0, 0)</v>
      </c>
      <c r="AF273" s="17">
        <f>COUNTIFS(Pirma_Karta[Līga],Pirma_Karta[[#This Row],[Līga]],Pirma_Karta[VS Kopā],"&gt;"&amp;Pirma_Karta[[#This Row],[VS Kopā]])+1</f>
        <v>1</v>
      </c>
      <c r="AG273" s="19">
        <f t="shared" si="32"/>
        <v>0</v>
      </c>
      <c r="AH273" s="15">
        <f>RANK(Pirma_Karta[[#This Row],[Punkti
 (GS + VS)]],Pirma_Karta[Punkti
 (GS + VS)],0)</f>
        <v>162</v>
      </c>
      <c r="AI273" s="15">
        <f>COUNTIFS(Pirma_Karta[Līga],Pirma_Karta[[#This Row],[Līga]],Pirma_Karta[Punkti
 (GS + VS)],"&gt;"&amp;Pirma_Karta[Punkti
 (GS + VS)])+1</f>
        <v>1</v>
      </c>
    </row>
    <row r="274" spans="1:35" ht="15.75" hidden="1" x14ac:dyDescent="0.25">
      <c r="A274" s="9">
        <v>270</v>
      </c>
      <c r="B274" s="26"/>
      <c r="C274" s="34"/>
      <c r="D274" s="209"/>
      <c r="E274" s="46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">
        <f t="shared" si="30"/>
        <v>0</v>
      </c>
      <c r="Q274" s="40" t="str">
        <f t="shared" si="31"/>
        <v>(0, 0, 0)</v>
      </c>
      <c r="R274" s="40">
        <f>COUNTIFS(Pirma_Karta[Līga],Pirma_Karta[[#This Row],[Līga]],Pirma_Karta[[GS Kopā ]],"&gt;"&amp;Pirma_Karta[[#This Row],[GS Kopā ]])+1</f>
        <v>1</v>
      </c>
      <c r="S274" s="46"/>
      <c r="T274" s="211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6">
        <f t="shared" si="34"/>
        <v>0</v>
      </c>
      <c r="AE274" s="17" t="str">
        <f t="shared" si="33"/>
        <v>(0, 0, 0)</v>
      </c>
      <c r="AF274" s="17">
        <f>COUNTIFS(Pirma_Karta[Līga],Pirma_Karta[[#This Row],[Līga]],Pirma_Karta[VS Kopā],"&gt;"&amp;Pirma_Karta[[#This Row],[VS Kopā]])+1</f>
        <v>1</v>
      </c>
      <c r="AG274" s="19">
        <f t="shared" si="32"/>
        <v>0</v>
      </c>
      <c r="AH274" s="15">
        <f>RANK(Pirma_Karta[[#This Row],[Punkti
 (GS + VS)]],Pirma_Karta[Punkti
 (GS + VS)],0)</f>
        <v>162</v>
      </c>
      <c r="AI274" s="15">
        <f>COUNTIFS(Pirma_Karta[Līga],Pirma_Karta[[#This Row],[Līga]],Pirma_Karta[Punkti
 (GS + VS)],"&gt;"&amp;Pirma_Karta[Punkti
 (GS + VS)])+1</f>
        <v>1</v>
      </c>
    </row>
    <row r="275" spans="1:35" ht="15.75" hidden="1" x14ac:dyDescent="0.25">
      <c r="A275" s="9">
        <v>271</v>
      </c>
      <c r="B275" s="26"/>
      <c r="C275" s="34"/>
      <c r="D275" s="209"/>
      <c r="E275" s="46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">
        <f t="shared" si="30"/>
        <v>0</v>
      </c>
      <c r="Q275" s="40" t="str">
        <f t="shared" si="31"/>
        <v>(0, 0, 0)</v>
      </c>
      <c r="R275" s="40">
        <f>COUNTIFS(Pirma_Karta[Līga],Pirma_Karta[[#This Row],[Līga]],Pirma_Karta[[GS Kopā ]],"&gt;"&amp;Pirma_Karta[[#This Row],[GS Kopā ]])+1</f>
        <v>1</v>
      </c>
      <c r="S275" s="46"/>
      <c r="T275" s="211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6">
        <f t="shared" si="34"/>
        <v>0</v>
      </c>
      <c r="AE275" s="17" t="str">
        <f t="shared" si="33"/>
        <v>(0, 0, 0)</v>
      </c>
      <c r="AF275" s="17">
        <f>COUNTIFS(Pirma_Karta[Līga],Pirma_Karta[[#This Row],[Līga]],Pirma_Karta[VS Kopā],"&gt;"&amp;Pirma_Karta[[#This Row],[VS Kopā]])+1</f>
        <v>1</v>
      </c>
      <c r="AG275" s="19">
        <f t="shared" si="32"/>
        <v>0</v>
      </c>
      <c r="AH275" s="15">
        <f>RANK(Pirma_Karta[[#This Row],[Punkti
 (GS + VS)]],Pirma_Karta[Punkti
 (GS + VS)],0)</f>
        <v>162</v>
      </c>
      <c r="AI275" s="15">
        <f>COUNTIFS(Pirma_Karta[Līga],Pirma_Karta[[#This Row],[Līga]],Pirma_Karta[Punkti
 (GS + VS)],"&gt;"&amp;Pirma_Karta[Punkti
 (GS + VS)])+1</f>
        <v>1</v>
      </c>
    </row>
    <row r="276" spans="1:35" ht="15.75" hidden="1" x14ac:dyDescent="0.25">
      <c r="A276" s="9">
        <v>272</v>
      </c>
      <c r="B276" s="26"/>
      <c r="C276" s="34"/>
      <c r="D276" s="209"/>
      <c r="E276" s="46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">
        <f t="shared" si="30"/>
        <v>0</v>
      </c>
      <c r="Q276" s="40" t="str">
        <f t="shared" si="31"/>
        <v>(0, 0, 0)</v>
      </c>
      <c r="R276" s="40">
        <f>COUNTIFS(Pirma_Karta[Līga],Pirma_Karta[[#This Row],[Līga]],Pirma_Karta[[GS Kopā ]],"&gt;"&amp;Pirma_Karta[[#This Row],[GS Kopā ]])+1</f>
        <v>1</v>
      </c>
      <c r="S276" s="46"/>
      <c r="T276" s="211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6">
        <f t="shared" si="34"/>
        <v>0</v>
      </c>
      <c r="AE276" s="17" t="str">
        <f t="shared" si="33"/>
        <v>(0, 0, 0)</v>
      </c>
      <c r="AF276" s="17">
        <f>COUNTIFS(Pirma_Karta[Līga],Pirma_Karta[[#This Row],[Līga]],Pirma_Karta[VS Kopā],"&gt;"&amp;Pirma_Karta[[#This Row],[VS Kopā]])+1</f>
        <v>1</v>
      </c>
      <c r="AG276" s="19">
        <f t="shared" si="32"/>
        <v>0</v>
      </c>
      <c r="AH276" s="15">
        <f>RANK(Pirma_Karta[[#This Row],[Punkti
 (GS + VS)]],Pirma_Karta[Punkti
 (GS + VS)],0)</f>
        <v>162</v>
      </c>
      <c r="AI276" s="15">
        <f>COUNTIFS(Pirma_Karta[Līga],Pirma_Karta[[#This Row],[Līga]],Pirma_Karta[Punkti
 (GS + VS)],"&gt;"&amp;Pirma_Karta[Punkti
 (GS + VS)])+1</f>
        <v>1</v>
      </c>
    </row>
    <row r="277" spans="1:35" ht="15.75" hidden="1" x14ac:dyDescent="0.25">
      <c r="A277" s="9">
        <v>273</v>
      </c>
      <c r="B277" s="26"/>
      <c r="C277" s="34"/>
      <c r="D277" s="209"/>
      <c r="E277" s="46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">
        <f t="shared" si="30"/>
        <v>0</v>
      </c>
      <c r="Q277" s="40" t="str">
        <f t="shared" si="31"/>
        <v>(0, 0, 0)</v>
      </c>
      <c r="R277" s="40">
        <f>COUNTIFS(Pirma_Karta[Līga],Pirma_Karta[[#This Row],[Līga]],Pirma_Karta[[GS Kopā ]],"&gt;"&amp;Pirma_Karta[[#This Row],[GS Kopā ]])+1</f>
        <v>1</v>
      </c>
      <c r="S277" s="46"/>
      <c r="T277" s="211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6">
        <f t="shared" si="34"/>
        <v>0</v>
      </c>
      <c r="AE277" s="17" t="str">
        <f t="shared" si="33"/>
        <v>(0, 0, 0)</v>
      </c>
      <c r="AF277" s="17">
        <f>COUNTIFS(Pirma_Karta[Līga],Pirma_Karta[[#This Row],[Līga]],Pirma_Karta[VS Kopā],"&gt;"&amp;Pirma_Karta[[#This Row],[VS Kopā]])+1</f>
        <v>1</v>
      </c>
      <c r="AG277" s="19">
        <f t="shared" si="32"/>
        <v>0</v>
      </c>
      <c r="AH277" s="15">
        <f>RANK(Pirma_Karta[[#This Row],[Punkti
 (GS + VS)]],Pirma_Karta[Punkti
 (GS + VS)],0)</f>
        <v>162</v>
      </c>
      <c r="AI277" s="15">
        <f>COUNTIFS(Pirma_Karta[Līga],Pirma_Karta[[#This Row],[Līga]],Pirma_Karta[Punkti
 (GS + VS)],"&gt;"&amp;Pirma_Karta[Punkti
 (GS + VS)])+1</f>
        <v>1</v>
      </c>
    </row>
    <row r="278" spans="1:35" ht="15.75" hidden="1" x14ac:dyDescent="0.25">
      <c r="A278" s="9">
        <v>274</v>
      </c>
      <c r="B278" s="26"/>
      <c r="C278" s="34"/>
      <c r="D278" s="210"/>
      <c r="E278" s="46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">
        <f t="shared" si="30"/>
        <v>0</v>
      </c>
      <c r="Q278" s="40" t="str">
        <f t="shared" si="31"/>
        <v>(0, 0, 0)</v>
      </c>
      <c r="R278" s="40">
        <f>COUNTIFS(Pirma_Karta[Līga],Pirma_Karta[[#This Row],[Līga]],Pirma_Karta[[GS Kopā ]],"&gt;"&amp;Pirma_Karta[[#This Row],[GS Kopā ]])+1</f>
        <v>1</v>
      </c>
      <c r="S278" s="46"/>
      <c r="T278" s="211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6">
        <f t="shared" si="34"/>
        <v>0</v>
      </c>
      <c r="AE278" s="17" t="str">
        <f t="shared" si="33"/>
        <v>(0, 0, 0)</v>
      </c>
      <c r="AF278" s="17">
        <f>COUNTIFS(Pirma_Karta[Līga],Pirma_Karta[[#This Row],[Līga]],Pirma_Karta[VS Kopā],"&gt;"&amp;Pirma_Karta[[#This Row],[VS Kopā]])+1</f>
        <v>1</v>
      </c>
      <c r="AG278" s="19">
        <f t="shared" si="32"/>
        <v>0</v>
      </c>
      <c r="AH278" s="15">
        <f>RANK(Pirma_Karta[[#This Row],[Punkti
 (GS + VS)]],Pirma_Karta[Punkti
 (GS + VS)],0)</f>
        <v>162</v>
      </c>
      <c r="AI278" s="15">
        <f>COUNTIFS(Pirma_Karta[Līga],Pirma_Karta[[#This Row],[Līga]],Pirma_Karta[Punkti
 (GS + VS)],"&gt;"&amp;Pirma_Karta[Punkti
 (GS + VS)])+1</f>
        <v>1</v>
      </c>
    </row>
    <row r="279" spans="1:35" ht="15.75" hidden="1" x14ac:dyDescent="0.25">
      <c r="A279" s="9">
        <v>275</v>
      </c>
      <c r="B279" s="26"/>
      <c r="C279" s="34"/>
      <c r="D279" s="209"/>
      <c r="E279" s="46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">
        <f t="shared" si="30"/>
        <v>0</v>
      </c>
      <c r="Q279" s="40" t="str">
        <f t="shared" si="31"/>
        <v>(0, 0, 0)</v>
      </c>
      <c r="R279" s="40">
        <f>COUNTIFS(Pirma_Karta[Līga],Pirma_Karta[[#This Row],[Līga]],Pirma_Karta[[GS Kopā ]],"&gt;"&amp;Pirma_Karta[[#This Row],[GS Kopā ]])+1</f>
        <v>1</v>
      </c>
      <c r="S279" s="46"/>
      <c r="T279" s="211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6">
        <f t="shared" si="34"/>
        <v>0</v>
      </c>
      <c r="AE279" s="17" t="str">
        <f t="shared" si="33"/>
        <v>(0, 0, 0)</v>
      </c>
      <c r="AF279" s="17">
        <f>COUNTIFS(Pirma_Karta[Līga],Pirma_Karta[[#This Row],[Līga]],Pirma_Karta[VS Kopā],"&gt;"&amp;Pirma_Karta[[#This Row],[VS Kopā]])+1</f>
        <v>1</v>
      </c>
      <c r="AG279" s="19">
        <f t="shared" si="32"/>
        <v>0</v>
      </c>
      <c r="AH279" s="15">
        <f>RANK(Pirma_Karta[[#This Row],[Punkti
 (GS + VS)]],Pirma_Karta[Punkti
 (GS + VS)],0)</f>
        <v>162</v>
      </c>
      <c r="AI279" s="15">
        <f>COUNTIFS(Pirma_Karta[Līga],Pirma_Karta[[#This Row],[Līga]],Pirma_Karta[Punkti
 (GS + VS)],"&gt;"&amp;Pirma_Karta[Punkti
 (GS + VS)])+1</f>
        <v>1</v>
      </c>
    </row>
    <row r="280" spans="1:35" ht="15.75" hidden="1" x14ac:dyDescent="0.25">
      <c r="A280" s="9">
        <v>276</v>
      </c>
      <c r="B280" s="26"/>
      <c r="C280" s="34"/>
      <c r="D280" s="210"/>
      <c r="E280" s="46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">
        <f t="shared" si="30"/>
        <v>0</v>
      </c>
      <c r="Q280" s="40" t="str">
        <f t="shared" si="31"/>
        <v>(0, 0, 0)</v>
      </c>
      <c r="R280" s="40">
        <f>COUNTIFS(Pirma_Karta[Līga],Pirma_Karta[[#This Row],[Līga]],Pirma_Karta[[GS Kopā ]],"&gt;"&amp;Pirma_Karta[[#This Row],[GS Kopā ]])+1</f>
        <v>1</v>
      </c>
      <c r="S280" s="46"/>
      <c r="T280" s="211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6">
        <f t="shared" si="34"/>
        <v>0</v>
      </c>
      <c r="AE280" s="17" t="str">
        <f t="shared" si="33"/>
        <v>(0, 0, 0)</v>
      </c>
      <c r="AF280" s="17">
        <f>COUNTIFS(Pirma_Karta[Līga],Pirma_Karta[[#This Row],[Līga]],Pirma_Karta[VS Kopā],"&gt;"&amp;Pirma_Karta[[#This Row],[VS Kopā]])+1</f>
        <v>1</v>
      </c>
      <c r="AG280" s="19">
        <f t="shared" si="32"/>
        <v>0</v>
      </c>
      <c r="AH280" s="15">
        <f>RANK(Pirma_Karta[[#This Row],[Punkti
 (GS + VS)]],Pirma_Karta[Punkti
 (GS + VS)],0)</f>
        <v>162</v>
      </c>
      <c r="AI280" s="15">
        <f>COUNTIFS(Pirma_Karta[Līga],Pirma_Karta[[#This Row],[Līga]],Pirma_Karta[Punkti
 (GS + VS)],"&gt;"&amp;Pirma_Karta[Punkti
 (GS + VS)])+1</f>
        <v>1</v>
      </c>
    </row>
    <row r="281" spans="1:35" ht="15.75" hidden="1" x14ac:dyDescent="0.25">
      <c r="A281" s="9">
        <v>277</v>
      </c>
      <c r="B281" s="26"/>
      <c r="C281" s="34"/>
      <c r="D281" s="209"/>
      <c r="E281" s="46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">
        <f t="shared" si="30"/>
        <v>0</v>
      </c>
      <c r="Q281" s="40" t="str">
        <f t="shared" si="31"/>
        <v>(0, 0, 0)</v>
      </c>
      <c r="R281" s="40">
        <f>COUNTIFS(Pirma_Karta[Līga],Pirma_Karta[[#This Row],[Līga]],Pirma_Karta[[GS Kopā ]],"&gt;"&amp;Pirma_Karta[[#This Row],[GS Kopā ]])+1</f>
        <v>1</v>
      </c>
      <c r="S281" s="46"/>
      <c r="T281" s="211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6">
        <f t="shared" si="34"/>
        <v>0</v>
      </c>
      <c r="AE281" s="17" t="str">
        <f t="shared" si="33"/>
        <v>(0, 0, 0)</v>
      </c>
      <c r="AF281" s="17">
        <f>COUNTIFS(Pirma_Karta[Līga],Pirma_Karta[[#This Row],[Līga]],Pirma_Karta[VS Kopā],"&gt;"&amp;Pirma_Karta[[#This Row],[VS Kopā]])+1</f>
        <v>1</v>
      </c>
      <c r="AG281" s="19">
        <f t="shared" si="32"/>
        <v>0</v>
      </c>
      <c r="AH281" s="15">
        <f>RANK(Pirma_Karta[[#This Row],[Punkti
 (GS + VS)]],Pirma_Karta[Punkti
 (GS + VS)],0)</f>
        <v>162</v>
      </c>
      <c r="AI281" s="15">
        <f>COUNTIFS(Pirma_Karta[Līga],Pirma_Karta[[#This Row],[Līga]],Pirma_Karta[Punkti
 (GS + VS)],"&gt;"&amp;Pirma_Karta[Punkti
 (GS + VS)])+1</f>
        <v>1</v>
      </c>
    </row>
    <row r="282" spans="1:35" ht="15.75" hidden="1" x14ac:dyDescent="0.25">
      <c r="A282" s="9">
        <v>278</v>
      </c>
      <c r="B282" s="26"/>
      <c r="C282" s="34"/>
      <c r="D282" s="210"/>
      <c r="E282" s="46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">
        <f t="shared" si="30"/>
        <v>0</v>
      </c>
      <c r="Q282" s="40" t="str">
        <f t="shared" si="31"/>
        <v>(0, 0, 0)</v>
      </c>
      <c r="R282" s="40">
        <f>COUNTIFS(Pirma_Karta[Līga],Pirma_Karta[[#This Row],[Līga]],Pirma_Karta[[GS Kopā ]],"&gt;"&amp;Pirma_Karta[[#This Row],[GS Kopā ]])+1</f>
        <v>1</v>
      </c>
      <c r="S282" s="46"/>
      <c r="T282" s="211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6">
        <f t="shared" si="34"/>
        <v>0</v>
      </c>
      <c r="AE282" s="17" t="str">
        <f t="shared" si="33"/>
        <v>(0, 0, 0)</v>
      </c>
      <c r="AF282" s="17">
        <f>COUNTIFS(Pirma_Karta[Līga],Pirma_Karta[[#This Row],[Līga]],Pirma_Karta[VS Kopā],"&gt;"&amp;Pirma_Karta[[#This Row],[VS Kopā]])+1</f>
        <v>1</v>
      </c>
      <c r="AG282" s="19">
        <f t="shared" si="32"/>
        <v>0</v>
      </c>
      <c r="AH282" s="15">
        <f>RANK(Pirma_Karta[[#This Row],[Punkti
 (GS + VS)]],Pirma_Karta[Punkti
 (GS + VS)],0)</f>
        <v>162</v>
      </c>
      <c r="AI282" s="15">
        <f>COUNTIFS(Pirma_Karta[Līga],Pirma_Karta[[#This Row],[Līga]],Pirma_Karta[Punkti
 (GS + VS)],"&gt;"&amp;Pirma_Karta[Punkti
 (GS + VS)])+1</f>
        <v>1</v>
      </c>
    </row>
    <row r="283" spans="1:35" ht="15.75" hidden="1" x14ac:dyDescent="0.25">
      <c r="A283" s="9">
        <v>279</v>
      </c>
      <c r="B283" s="26"/>
      <c r="C283" s="34"/>
      <c r="D283" s="209"/>
      <c r="E283" s="46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">
        <f t="shared" si="30"/>
        <v>0</v>
      </c>
      <c r="Q283" s="40" t="str">
        <f t="shared" si="31"/>
        <v>(0, 0, 0)</v>
      </c>
      <c r="R283" s="40">
        <f>COUNTIFS(Pirma_Karta[Līga],Pirma_Karta[[#This Row],[Līga]],Pirma_Karta[[GS Kopā ]],"&gt;"&amp;Pirma_Karta[[#This Row],[GS Kopā ]])+1</f>
        <v>1</v>
      </c>
      <c r="S283" s="46"/>
      <c r="T283" s="211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6">
        <f t="shared" si="34"/>
        <v>0</v>
      </c>
      <c r="AE283" s="17" t="str">
        <f t="shared" si="33"/>
        <v>(0, 0, 0)</v>
      </c>
      <c r="AF283" s="17">
        <f>COUNTIFS(Pirma_Karta[Līga],Pirma_Karta[[#This Row],[Līga]],Pirma_Karta[VS Kopā],"&gt;"&amp;Pirma_Karta[[#This Row],[VS Kopā]])+1</f>
        <v>1</v>
      </c>
      <c r="AG283" s="19">
        <f t="shared" si="32"/>
        <v>0</v>
      </c>
      <c r="AH283" s="15">
        <f>RANK(Pirma_Karta[[#This Row],[Punkti
 (GS + VS)]],Pirma_Karta[Punkti
 (GS + VS)],0)</f>
        <v>162</v>
      </c>
      <c r="AI283" s="15">
        <f>COUNTIFS(Pirma_Karta[Līga],Pirma_Karta[[#This Row],[Līga]],Pirma_Karta[Punkti
 (GS + VS)],"&gt;"&amp;Pirma_Karta[Punkti
 (GS + VS)])+1</f>
        <v>1</v>
      </c>
    </row>
    <row r="284" spans="1:35" ht="15.75" hidden="1" x14ac:dyDescent="0.25">
      <c r="A284" s="9">
        <v>280</v>
      </c>
      <c r="B284" s="26"/>
      <c r="C284" s="34"/>
      <c r="D284" s="210"/>
      <c r="E284" s="46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">
        <f t="shared" si="30"/>
        <v>0</v>
      </c>
      <c r="Q284" s="40" t="str">
        <f t="shared" si="31"/>
        <v>(0, 0, 0)</v>
      </c>
      <c r="R284" s="40">
        <f>COUNTIFS(Pirma_Karta[Līga],Pirma_Karta[[#This Row],[Līga]],Pirma_Karta[[GS Kopā ]],"&gt;"&amp;Pirma_Karta[[#This Row],[GS Kopā ]])+1</f>
        <v>1</v>
      </c>
      <c r="S284" s="46"/>
      <c r="T284" s="211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6">
        <f t="shared" si="34"/>
        <v>0</v>
      </c>
      <c r="AE284" s="17" t="str">
        <f t="shared" si="33"/>
        <v>(0, 0, 0)</v>
      </c>
      <c r="AF284" s="17">
        <f>COUNTIFS(Pirma_Karta[Līga],Pirma_Karta[[#This Row],[Līga]],Pirma_Karta[VS Kopā],"&gt;"&amp;Pirma_Karta[[#This Row],[VS Kopā]])+1</f>
        <v>1</v>
      </c>
      <c r="AG284" s="19">
        <f t="shared" si="32"/>
        <v>0</v>
      </c>
      <c r="AH284" s="15">
        <f>RANK(Pirma_Karta[[#This Row],[Punkti
 (GS + VS)]],Pirma_Karta[Punkti
 (GS + VS)],0)</f>
        <v>162</v>
      </c>
      <c r="AI284" s="15">
        <f>COUNTIFS(Pirma_Karta[Līga],Pirma_Karta[[#This Row],[Līga]],Pirma_Karta[Punkti
 (GS + VS)],"&gt;"&amp;Pirma_Karta[Punkti
 (GS + VS)])+1</f>
        <v>1</v>
      </c>
    </row>
    <row r="285" spans="1:35" ht="15.75" hidden="1" x14ac:dyDescent="0.25">
      <c r="A285" s="9">
        <v>281</v>
      </c>
      <c r="B285" s="26"/>
      <c r="C285" s="34"/>
      <c r="D285" s="209"/>
      <c r="E285" s="46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">
        <f t="shared" si="30"/>
        <v>0</v>
      </c>
      <c r="Q285" s="40" t="str">
        <f t="shared" si="31"/>
        <v>(0, 0, 0)</v>
      </c>
      <c r="R285" s="40">
        <f>COUNTIFS(Pirma_Karta[Līga],Pirma_Karta[[#This Row],[Līga]],Pirma_Karta[[GS Kopā ]],"&gt;"&amp;Pirma_Karta[[#This Row],[GS Kopā ]])+1</f>
        <v>1</v>
      </c>
      <c r="S285" s="46"/>
      <c r="T285" s="211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6">
        <f t="shared" si="34"/>
        <v>0</v>
      </c>
      <c r="AE285" s="17" t="str">
        <f t="shared" si="33"/>
        <v>(0, 0, 0)</v>
      </c>
      <c r="AF285" s="17">
        <f>COUNTIFS(Pirma_Karta[Līga],Pirma_Karta[[#This Row],[Līga]],Pirma_Karta[VS Kopā],"&gt;"&amp;Pirma_Karta[[#This Row],[VS Kopā]])+1</f>
        <v>1</v>
      </c>
      <c r="AG285" s="19">
        <f t="shared" si="32"/>
        <v>0</v>
      </c>
      <c r="AH285" s="15">
        <f>RANK(Pirma_Karta[[#This Row],[Punkti
 (GS + VS)]],Pirma_Karta[Punkti
 (GS + VS)],0)</f>
        <v>162</v>
      </c>
      <c r="AI285" s="15">
        <f>COUNTIFS(Pirma_Karta[Līga],Pirma_Karta[[#This Row],[Līga]],Pirma_Karta[Punkti
 (GS + VS)],"&gt;"&amp;Pirma_Karta[Punkti
 (GS + VS)])+1</f>
        <v>1</v>
      </c>
    </row>
    <row r="286" spans="1:35" ht="15.75" hidden="1" x14ac:dyDescent="0.25">
      <c r="A286" s="9">
        <v>282</v>
      </c>
      <c r="B286" s="26"/>
      <c r="C286" s="34"/>
      <c r="D286" s="210"/>
      <c r="E286" s="46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">
        <f t="shared" si="30"/>
        <v>0</v>
      </c>
      <c r="Q286" s="40" t="str">
        <f t="shared" si="31"/>
        <v>(0, 0, 0)</v>
      </c>
      <c r="R286" s="40">
        <f>COUNTIFS(Pirma_Karta[Līga],Pirma_Karta[[#This Row],[Līga]],Pirma_Karta[[GS Kopā ]],"&gt;"&amp;Pirma_Karta[[#This Row],[GS Kopā ]])+1</f>
        <v>1</v>
      </c>
      <c r="S286" s="46"/>
      <c r="T286" s="211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6">
        <f t="shared" si="34"/>
        <v>0</v>
      </c>
      <c r="AE286" s="17" t="str">
        <f t="shared" si="33"/>
        <v>(0, 0, 0)</v>
      </c>
      <c r="AF286" s="17">
        <f>COUNTIFS(Pirma_Karta[Līga],Pirma_Karta[[#This Row],[Līga]],Pirma_Karta[VS Kopā],"&gt;"&amp;Pirma_Karta[[#This Row],[VS Kopā]])+1</f>
        <v>1</v>
      </c>
      <c r="AG286" s="19">
        <f t="shared" si="32"/>
        <v>0</v>
      </c>
      <c r="AH286" s="15">
        <f>RANK(Pirma_Karta[[#This Row],[Punkti
 (GS + VS)]],Pirma_Karta[Punkti
 (GS + VS)],0)</f>
        <v>162</v>
      </c>
      <c r="AI286" s="15">
        <f>COUNTIFS(Pirma_Karta[Līga],Pirma_Karta[[#This Row],[Līga]],Pirma_Karta[Punkti
 (GS + VS)],"&gt;"&amp;Pirma_Karta[Punkti
 (GS + VS)])+1</f>
        <v>1</v>
      </c>
    </row>
    <row r="287" spans="1:35" ht="15.75" hidden="1" x14ac:dyDescent="0.25">
      <c r="A287" s="9">
        <v>283</v>
      </c>
      <c r="B287" s="26"/>
      <c r="C287" s="34"/>
      <c r="D287" s="209"/>
      <c r="E287" s="46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">
        <f t="shared" si="30"/>
        <v>0</v>
      </c>
      <c r="Q287" s="40" t="str">
        <f t="shared" si="31"/>
        <v>(0, 0, 0)</v>
      </c>
      <c r="R287" s="40">
        <f>COUNTIFS(Pirma_Karta[Līga],Pirma_Karta[[#This Row],[Līga]],Pirma_Karta[[GS Kopā ]],"&gt;"&amp;Pirma_Karta[[#This Row],[GS Kopā ]])+1</f>
        <v>1</v>
      </c>
      <c r="S287" s="46"/>
      <c r="T287" s="211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6">
        <f t="shared" si="34"/>
        <v>0</v>
      </c>
      <c r="AE287" s="17" t="str">
        <f t="shared" si="33"/>
        <v>(0, 0, 0)</v>
      </c>
      <c r="AF287" s="17">
        <f>COUNTIFS(Pirma_Karta[Līga],Pirma_Karta[[#This Row],[Līga]],Pirma_Karta[VS Kopā],"&gt;"&amp;Pirma_Karta[[#This Row],[VS Kopā]])+1</f>
        <v>1</v>
      </c>
      <c r="AG287" s="19">
        <f t="shared" si="32"/>
        <v>0</v>
      </c>
      <c r="AH287" s="15">
        <f>RANK(Pirma_Karta[[#This Row],[Punkti
 (GS + VS)]],Pirma_Karta[Punkti
 (GS + VS)],0)</f>
        <v>162</v>
      </c>
      <c r="AI287" s="15">
        <f>COUNTIFS(Pirma_Karta[Līga],Pirma_Karta[[#This Row],[Līga]],Pirma_Karta[Punkti
 (GS + VS)],"&gt;"&amp;Pirma_Karta[Punkti
 (GS + VS)])+1</f>
        <v>1</v>
      </c>
    </row>
    <row r="288" spans="1:35" ht="15.75" hidden="1" x14ac:dyDescent="0.25">
      <c r="A288" s="9">
        <v>284</v>
      </c>
      <c r="B288" s="26"/>
      <c r="C288" s="34"/>
      <c r="D288" s="210"/>
      <c r="E288" s="46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">
        <f t="shared" si="30"/>
        <v>0</v>
      </c>
      <c r="Q288" s="40" t="str">
        <f t="shared" si="31"/>
        <v>(0, 0, 0)</v>
      </c>
      <c r="R288" s="40">
        <f>COUNTIFS(Pirma_Karta[Līga],Pirma_Karta[[#This Row],[Līga]],Pirma_Karta[[GS Kopā ]],"&gt;"&amp;Pirma_Karta[[#This Row],[GS Kopā ]])+1</f>
        <v>1</v>
      </c>
      <c r="S288" s="46"/>
      <c r="T288" s="211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6">
        <f t="shared" si="34"/>
        <v>0</v>
      </c>
      <c r="AE288" s="17" t="str">
        <f t="shared" si="33"/>
        <v>(0, 0, 0)</v>
      </c>
      <c r="AF288" s="17">
        <f>COUNTIFS(Pirma_Karta[Līga],Pirma_Karta[[#This Row],[Līga]],Pirma_Karta[VS Kopā],"&gt;"&amp;Pirma_Karta[[#This Row],[VS Kopā]])+1</f>
        <v>1</v>
      </c>
      <c r="AG288" s="19">
        <f t="shared" si="32"/>
        <v>0</v>
      </c>
      <c r="AH288" s="15">
        <f>RANK(Pirma_Karta[[#This Row],[Punkti
 (GS + VS)]],Pirma_Karta[Punkti
 (GS + VS)],0)</f>
        <v>162</v>
      </c>
      <c r="AI288" s="15">
        <f>COUNTIFS(Pirma_Karta[Līga],Pirma_Karta[[#This Row],[Līga]],Pirma_Karta[Punkti
 (GS + VS)],"&gt;"&amp;Pirma_Karta[Punkti
 (GS + VS)])+1</f>
        <v>1</v>
      </c>
    </row>
    <row r="289" spans="1:35" ht="15.75" hidden="1" x14ac:dyDescent="0.25">
      <c r="A289" s="9">
        <v>285</v>
      </c>
      <c r="B289" s="26"/>
      <c r="C289" s="34"/>
      <c r="D289" s="210"/>
      <c r="E289" s="46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">
        <f t="shared" si="30"/>
        <v>0</v>
      </c>
      <c r="Q289" s="40" t="str">
        <f t="shared" si="31"/>
        <v>(0, 0, 0)</v>
      </c>
      <c r="R289" s="40">
        <f>COUNTIFS(Pirma_Karta[Līga],Pirma_Karta[[#This Row],[Līga]],Pirma_Karta[[GS Kopā ]],"&gt;"&amp;Pirma_Karta[[#This Row],[GS Kopā ]])+1</f>
        <v>1</v>
      </c>
      <c r="S289" s="46"/>
      <c r="T289" s="211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6">
        <f t="shared" si="34"/>
        <v>0</v>
      </c>
      <c r="AE289" s="17" t="str">
        <f t="shared" si="33"/>
        <v>(0, 0, 0)</v>
      </c>
      <c r="AF289" s="17">
        <f>COUNTIFS(Pirma_Karta[Līga],Pirma_Karta[[#This Row],[Līga]],Pirma_Karta[VS Kopā],"&gt;"&amp;Pirma_Karta[[#This Row],[VS Kopā]])+1</f>
        <v>1</v>
      </c>
      <c r="AG289" s="19">
        <f t="shared" si="32"/>
        <v>0</v>
      </c>
      <c r="AH289" s="15">
        <f>RANK(Pirma_Karta[[#This Row],[Punkti
 (GS + VS)]],Pirma_Karta[Punkti
 (GS + VS)],0)</f>
        <v>162</v>
      </c>
      <c r="AI289" s="15">
        <f>COUNTIFS(Pirma_Karta[Līga],Pirma_Karta[[#This Row],[Līga]],Pirma_Karta[Punkti
 (GS + VS)],"&gt;"&amp;Pirma_Karta[Punkti
 (GS + VS)])+1</f>
        <v>1</v>
      </c>
    </row>
    <row r="290" spans="1:35" ht="15.75" hidden="1" x14ac:dyDescent="0.25">
      <c r="A290" s="9">
        <v>286</v>
      </c>
      <c r="B290" s="26"/>
      <c r="C290" s="34"/>
      <c r="D290" s="210"/>
      <c r="E290" s="46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">
        <f t="shared" si="30"/>
        <v>0</v>
      </c>
      <c r="Q290" s="40" t="str">
        <f t="shared" si="31"/>
        <v>(0, 0, 0)</v>
      </c>
      <c r="R290" s="40">
        <f>COUNTIFS(Pirma_Karta[Līga],Pirma_Karta[[#This Row],[Līga]],Pirma_Karta[[GS Kopā ]],"&gt;"&amp;Pirma_Karta[[#This Row],[GS Kopā ]])+1</f>
        <v>1</v>
      </c>
      <c r="S290" s="46"/>
      <c r="T290" s="211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6">
        <f t="shared" si="34"/>
        <v>0</v>
      </c>
      <c r="AE290" s="17" t="str">
        <f t="shared" si="33"/>
        <v>(0, 0, 0)</v>
      </c>
      <c r="AF290" s="17">
        <f>COUNTIFS(Pirma_Karta[Līga],Pirma_Karta[[#This Row],[Līga]],Pirma_Karta[VS Kopā],"&gt;"&amp;Pirma_Karta[[#This Row],[VS Kopā]])+1</f>
        <v>1</v>
      </c>
      <c r="AG290" s="19">
        <f t="shared" si="32"/>
        <v>0</v>
      </c>
      <c r="AH290" s="15">
        <f>RANK(Pirma_Karta[[#This Row],[Punkti
 (GS + VS)]],Pirma_Karta[Punkti
 (GS + VS)],0)</f>
        <v>162</v>
      </c>
      <c r="AI290" s="15">
        <f>COUNTIFS(Pirma_Karta[Līga],Pirma_Karta[[#This Row],[Līga]],Pirma_Karta[Punkti
 (GS + VS)],"&gt;"&amp;Pirma_Karta[Punkti
 (GS + VS)])+1</f>
        <v>1</v>
      </c>
    </row>
    <row r="291" spans="1:35" ht="15.75" hidden="1" x14ac:dyDescent="0.25">
      <c r="A291" s="9">
        <v>287</v>
      </c>
      <c r="B291" s="26"/>
      <c r="C291" s="34"/>
      <c r="D291" s="210"/>
      <c r="E291" s="46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">
        <f t="shared" si="30"/>
        <v>0</v>
      </c>
      <c r="Q291" s="40" t="str">
        <f t="shared" si="31"/>
        <v>(0, 0, 0)</v>
      </c>
      <c r="R291" s="40">
        <f>COUNTIFS(Pirma_Karta[Līga],Pirma_Karta[[#This Row],[Līga]],Pirma_Karta[[GS Kopā ]],"&gt;"&amp;Pirma_Karta[[#This Row],[GS Kopā ]])+1</f>
        <v>1</v>
      </c>
      <c r="S291" s="46"/>
      <c r="T291" s="211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6">
        <f t="shared" si="34"/>
        <v>0</v>
      </c>
      <c r="AE291" s="17" t="str">
        <f t="shared" si="33"/>
        <v>(0, 0, 0)</v>
      </c>
      <c r="AF291" s="17">
        <f>COUNTIFS(Pirma_Karta[Līga],Pirma_Karta[[#This Row],[Līga]],Pirma_Karta[VS Kopā],"&gt;"&amp;Pirma_Karta[[#This Row],[VS Kopā]])+1</f>
        <v>1</v>
      </c>
      <c r="AG291" s="19">
        <f t="shared" si="32"/>
        <v>0</v>
      </c>
      <c r="AH291" s="15">
        <f>RANK(Pirma_Karta[[#This Row],[Punkti
 (GS + VS)]],Pirma_Karta[Punkti
 (GS + VS)],0)</f>
        <v>162</v>
      </c>
      <c r="AI291" s="15">
        <f>COUNTIFS(Pirma_Karta[Līga],Pirma_Karta[[#This Row],[Līga]],Pirma_Karta[Punkti
 (GS + VS)],"&gt;"&amp;Pirma_Karta[Punkti
 (GS + VS)])+1</f>
        <v>1</v>
      </c>
    </row>
    <row r="292" spans="1:35" ht="15.75" hidden="1" x14ac:dyDescent="0.25">
      <c r="A292" s="9">
        <v>288</v>
      </c>
      <c r="B292" s="26"/>
      <c r="C292" s="34"/>
      <c r="D292" s="209"/>
      <c r="E292" s="46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">
        <f t="shared" si="30"/>
        <v>0</v>
      </c>
      <c r="Q292" s="40" t="str">
        <f t="shared" si="31"/>
        <v>(0, 0, 0)</v>
      </c>
      <c r="R292" s="40">
        <f>COUNTIFS(Pirma_Karta[Līga],Pirma_Karta[[#This Row],[Līga]],Pirma_Karta[[GS Kopā ]],"&gt;"&amp;Pirma_Karta[[#This Row],[GS Kopā ]])+1</f>
        <v>1</v>
      </c>
      <c r="S292" s="46"/>
      <c r="T292" s="211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6">
        <f t="shared" si="34"/>
        <v>0</v>
      </c>
      <c r="AE292" s="17" t="str">
        <f t="shared" si="33"/>
        <v>(0, 0, 0)</v>
      </c>
      <c r="AF292" s="17">
        <f>COUNTIFS(Pirma_Karta[Līga],Pirma_Karta[[#This Row],[Līga]],Pirma_Karta[VS Kopā],"&gt;"&amp;Pirma_Karta[[#This Row],[VS Kopā]])+1</f>
        <v>1</v>
      </c>
      <c r="AG292" s="19">
        <f t="shared" si="32"/>
        <v>0</v>
      </c>
      <c r="AH292" s="15">
        <f>RANK(Pirma_Karta[[#This Row],[Punkti
 (GS + VS)]],Pirma_Karta[Punkti
 (GS + VS)],0)</f>
        <v>162</v>
      </c>
      <c r="AI292" s="15">
        <f>COUNTIFS(Pirma_Karta[Līga],Pirma_Karta[[#This Row],[Līga]],Pirma_Karta[Punkti
 (GS + VS)],"&gt;"&amp;Pirma_Karta[Punkti
 (GS + VS)])+1</f>
        <v>1</v>
      </c>
    </row>
    <row r="293" spans="1:35" ht="15.75" hidden="1" x14ac:dyDescent="0.25">
      <c r="A293" s="9">
        <v>289</v>
      </c>
      <c r="B293" s="26"/>
      <c r="C293" s="34"/>
      <c r="D293" s="210"/>
      <c r="E293" s="46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2">
        <f t="shared" si="30"/>
        <v>0</v>
      </c>
      <c r="Q293" s="40" t="str">
        <f t="shared" si="31"/>
        <v>(0, 0, 0)</v>
      </c>
      <c r="R293" s="40">
        <f>COUNTIFS(Pirma_Karta[Līga],Pirma_Karta[[#This Row],[Līga]],Pirma_Karta[[GS Kopā ]],"&gt;"&amp;Pirma_Karta[[#This Row],[GS Kopā ]])+1</f>
        <v>1</v>
      </c>
      <c r="S293" s="46"/>
      <c r="T293" s="214"/>
      <c r="U293" s="214"/>
      <c r="V293" s="214"/>
      <c r="W293" s="214"/>
      <c r="X293" s="214"/>
      <c r="Y293" s="214"/>
      <c r="Z293" s="214"/>
      <c r="AA293" s="214"/>
      <c r="AB293" s="214"/>
      <c r="AC293" s="214"/>
      <c r="AD293" s="16">
        <f t="shared" si="34"/>
        <v>0</v>
      </c>
      <c r="AE293" s="17" t="str">
        <f t="shared" si="33"/>
        <v>(0, 0, 0)</v>
      </c>
      <c r="AF293" s="17">
        <f>COUNTIFS(Pirma_Karta[Līga],Pirma_Karta[[#This Row],[Līga]],Pirma_Karta[VS Kopā],"&gt;"&amp;Pirma_Karta[[#This Row],[VS Kopā]])+1</f>
        <v>1</v>
      </c>
      <c r="AG293" s="19">
        <f t="shared" si="32"/>
        <v>0</v>
      </c>
      <c r="AH293" s="15">
        <f>RANK(Pirma_Karta[[#This Row],[Punkti
 (GS + VS)]],Pirma_Karta[Punkti
 (GS + VS)],0)</f>
        <v>162</v>
      </c>
      <c r="AI293" s="15">
        <f>COUNTIFS(Pirma_Karta[Līga],Pirma_Karta[[#This Row],[Līga]],Pirma_Karta[Punkti
 (GS + VS)],"&gt;"&amp;Pirma_Karta[Punkti
 (GS + VS)])+1</f>
        <v>1</v>
      </c>
    </row>
    <row r="294" spans="1:35" ht="15.75" hidden="1" x14ac:dyDescent="0.25">
      <c r="A294" s="9">
        <v>290</v>
      </c>
      <c r="B294" s="26"/>
      <c r="C294" s="34"/>
      <c r="D294" s="210"/>
      <c r="E294" s="46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2">
        <f t="shared" si="30"/>
        <v>0</v>
      </c>
      <c r="Q294" s="40" t="str">
        <f t="shared" si="31"/>
        <v>(0, 0, 0)</v>
      </c>
      <c r="R294" s="40">
        <f>COUNTIFS(Pirma_Karta[Līga],Pirma_Karta[[#This Row],[Līga]],Pirma_Karta[[GS Kopā ]],"&gt;"&amp;Pirma_Karta[[#This Row],[GS Kopā ]])+1</f>
        <v>1</v>
      </c>
      <c r="S294" s="46"/>
      <c r="T294" s="214"/>
      <c r="U294" s="214"/>
      <c r="V294" s="214"/>
      <c r="W294" s="214"/>
      <c r="X294" s="214"/>
      <c r="Y294" s="214"/>
      <c r="Z294" s="214"/>
      <c r="AA294" s="214"/>
      <c r="AB294" s="214"/>
      <c r="AC294" s="214"/>
      <c r="AD294" s="16">
        <f t="shared" si="34"/>
        <v>0</v>
      </c>
      <c r="AE294" s="17" t="str">
        <f t="shared" si="33"/>
        <v>(0, 0, 0)</v>
      </c>
      <c r="AF294" s="17">
        <f>COUNTIFS(Pirma_Karta[Līga],Pirma_Karta[[#This Row],[Līga]],Pirma_Karta[VS Kopā],"&gt;"&amp;Pirma_Karta[[#This Row],[VS Kopā]])+1</f>
        <v>1</v>
      </c>
      <c r="AG294" s="19">
        <f t="shared" si="32"/>
        <v>0</v>
      </c>
      <c r="AH294" s="15">
        <f>RANK(Pirma_Karta[[#This Row],[Punkti
 (GS + VS)]],Pirma_Karta[Punkti
 (GS + VS)],0)</f>
        <v>162</v>
      </c>
      <c r="AI294" s="15">
        <f>COUNTIFS(Pirma_Karta[Līga],Pirma_Karta[[#This Row],[Līga]],Pirma_Karta[Punkti
 (GS + VS)],"&gt;"&amp;Pirma_Karta[Punkti
 (GS + VS)])+1</f>
        <v>1</v>
      </c>
    </row>
    <row r="295" spans="1:35" ht="15.75" hidden="1" x14ac:dyDescent="0.25">
      <c r="A295" s="9">
        <v>291</v>
      </c>
      <c r="B295" s="26"/>
      <c r="C295" s="34"/>
      <c r="D295" s="210"/>
      <c r="E295" s="46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2">
        <f t="shared" si="30"/>
        <v>0</v>
      </c>
      <c r="Q295" s="40" t="str">
        <f t="shared" si="31"/>
        <v>(0, 0, 0)</v>
      </c>
      <c r="R295" s="40">
        <f>COUNTIFS(Pirma_Karta[Līga],Pirma_Karta[[#This Row],[Līga]],Pirma_Karta[[GS Kopā ]],"&gt;"&amp;Pirma_Karta[[#This Row],[GS Kopā ]])+1</f>
        <v>1</v>
      </c>
      <c r="S295" s="46"/>
      <c r="T295" s="214"/>
      <c r="U295" s="214"/>
      <c r="V295" s="214"/>
      <c r="W295" s="214"/>
      <c r="X295" s="214"/>
      <c r="Y295" s="214"/>
      <c r="Z295" s="214"/>
      <c r="AA295" s="214"/>
      <c r="AB295" s="214"/>
      <c r="AC295" s="214"/>
      <c r="AD295" s="16">
        <f t="shared" si="34"/>
        <v>0</v>
      </c>
      <c r="AE295" s="17" t="str">
        <f t="shared" si="33"/>
        <v>(0, 0, 0)</v>
      </c>
      <c r="AF295" s="17">
        <f>COUNTIFS(Pirma_Karta[Līga],Pirma_Karta[[#This Row],[Līga]],Pirma_Karta[VS Kopā],"&gt;"&amp;Pirma_Karta[[#This Row],[VS Kopā]])+1</f>
        <v>1</v>
      </c>
      <c r="AG295" s="19">
        <f t="shared" si="32"/>
        <v>0</v>
      </c>
      <c r="AH295" s="15">
        <f>RANK(Pirma_Karta[[#This Row],[Punkti
 (GS + VS)]],Pirma_Karta[Punkti
 (GS + VS)],0)</f>
        <v>162</v>
      </c>
      <c r="AI295" s="15">
        <f>COUNTIFS(Pirma_Karta[Līga],Pirma_Karta[[#This Row],[Līga]],Pirma_Karta[Punkti
 (GS + VS)],"&gt;"&amp;Pirma_Karta[Punkti
 (GS + VS)])+1</f>
        <v>1</v>
      </c>
    </row>
    <row r="296" spans="1:35" ht="15.75" hidden="1" x14ac:dyDescent="0.25">
      <c r="A296" s="9">
        <v>292</v>
      </c>
      <c r="B296" s="26"/>
      <c r="C296" s="34"/>
      <c r="D296" s="209"/>
      <c r="E296" s="46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2">
        <f t="shared" si="30"/>
        <v>0</v>
      </c>
      <c r="Q296" s="40" t="str">
        <f t="shared" si="31"/>
        <v>(0, 0, 0)</v>
      </c>
      <c r="R296" s="40">
        <f>COUNTIFS(Pirma_Karta[Līga],Pirma_Karta[[#This Row],[Līga]],Pirma_Karta[[GS Kopā ]],"&gt;"&amp;Pirma_Karta[[#This Row],[GS Kopā ]])+1</f>
        <v>1</v>
      </c>
      <c r="S296" s="46"/>
      <c r="T296" s="214"/>
      <c r="U296" s="214"/>
      <c r="V296" s="214"/>
      <c r="W296" s="214"/>
      <c r="X296" s="214"/>
      <c r="Y296" s="214"/>
      <c r="Z296" s="214"/>
      <c r="AA296" s="214"/>
      <c r="AB296" s="214"/>
      <c r="AC296" s="214"/>
      <c r="AD296" s="16">
        <f t="shared" si="34"/>
        <v>0</v>
      </c>
      <c r="AE296" s="17" t="str">
        <f t="shared" si="33"/>
        <v>(0, 0, 0)</v>
      </c>
      <c r="AF296" s="17">
        <f>COUNTIFS(Pirma_Karta[Līga],Pirma_Karta[[#This Row],[Līga]],Pirma_Karta[VS Kopā],"&gt;"&amp;Pirma_Karta[[#This Row],[VS Kopā]])+1</f>
        <v>1</v>
      </c>
      <c r="AG296" s="19">
        <f t="shared" si="32"/>
        <v>0</v>
      </c>
      <c r="AH296" s="15">
        <f>RANK(Pirma_Karta[[#This Row],[Punkti
 (GS + VS)]],Pirma_Karta[Punkti
 (GS + VS)],0)</f>
        <v>162</v>
      </c>
      <c r="AI296" s="15">
        <f>COUNTIFS(Pirma_Karta[Līga],Pirma_Karta[[#This Row],[Līga]],Pirma_Karta[Punkti
 (GS + VS)],"&gt;"&amp;Pirma_Karta[Punkti
 (GS + VS)])+1</f>
        <v>1</v>
      </c>
    </row>
    <row r="297" spans="1:35" ht="15.75" hidden="1" x14ac:dyDescent="0.25">
      <c r="A297" s="9">
        <v>293</v>
      </c>
      <c r="B297" s="26"/>
      <c r="C297" s="34"/>
      <c r="D297" s="210"/>
      <c r="E297" s="46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2">
        <f t="shared" si="30"/>
        <v>0</v>
      </c>
      <c r="Q297" s="40" t="str">
        <f t="shared" si="31"/>
        <v>(0, 0, 0)</v>
      </c>
      <c r="R297" s="40">
        <f>COUNTIFS(Pirma_Karta[Līga],Pirma_Karta[[#This Row],[Līga]],Pirma_Karta[[GS Kopā ]],"&gt;"&amp;Pirma_Karta[[#This Row],[GS Kopā ]])+1</f>
        <v>1</v>
      </c>
      <c r="S297" s="46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16">
        <f t="shared" si="34"/>
        <v>0</v>
      </c>
      <c r="AE297" s="17" t="str">
        <f t="shared" si="33"/>
        <v>(0, 0, 0)</v>
      </c>
      <c r="AF297" s="17">
        <f>COUNTIFS(Pirma_Karta[Līga],Pirma_Karta[[#This Row],[Līga]],Pirma_Karta[VS Kopā],"&gt;"&amp;Pirma_Karta[[#This Row],[VS Kopā]])+1</f>
        <v>1</v>
      </c>
      <c r="AG297" s="19">
        <f t="shared" si="32"/>
        <v>0</v>
      </c>
      <c r="AH297" s="15">
        <f>RANK(Pirma_Karta[[#This Row],[Punkti
 (GS + VS)]],Pirma_Karta[Punkti
 (GS + VS)],0)</f>
        <v>162</v>
      </c>
      <c r="AI297" s="15">
        <f>COUNTIFS(Pirma_Karta[Līga],Pirma_Karta[[#This Row],[Līga]],Pirma_Karta[Punkti
 (GS + VS)],"&gt;"&amp;Pirma_Karta[Punkti
 (GS + VS)])+1</f>
        <v>1</v>
      </c>
    </row>
    <row r="298" spans="1:35" ht="15.75" hidden="1" x14ac:dyDescent="0.25">
      <c r="A298" s="9">
        <v>294</v>
      </c>
      <c r="B298" s="26"/>
      <c r="C298" s="34"/>
      <c r="D298" s="209"/>
      <c r="E298" s="46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2">
        <f t="shared" si="30"/>
        <v>0</v>
      </c>
      <c r="Q298" s="40" t="str">
        <f t="shared" si="31"/>
        <v>(0, 0, 0)</v>
      </c>
      <c r="R298" s="40">
        <f>COUNTIFS(Pirma_Karta[Līga],Pirma_Karta[[#This Row],[Līga]],Pirma_Karta[[GS Kopā ]],"&gt;"&amp;Pirma_Karta[[#This Row],[GS Kopā ]])+1</f>
        <v>1</v>
      </c>
      <c r="S298" s="46"/>
      <c r="T298" s="214"/>
      <c r="U298" s="214"/>
      <c r="V298" s="214"/>
      <c r="W298" s="214"/>
      <c r="X298" s="214"/>
      <c r="Y298" s="214"/>
      <c r="Z298" s="214"/>
      <c r="AA298" s="214"/>
      <c r="AB298" s="214"/>
      <c r="AC298" s="214"/>
      <c r="AD298" s="16">
        <f t="shared" si="34"/>
        <v>0</v>
      </c>
      <c r="AE298" s="17" t="str">
        <f t="shared" si="33"/>
        <v>(0, 0, 0)</v>
      </c>
      <c r="AF298" s="17">
        <f>COUNTIFS(Pirma_Karta[Līga],Pirma_Karta[[#This Row],[Līga]],Pirma_Karta[VS Kopā],"&gt;"&amp;Pirma_Karta[[#This Row],[VS Kopā]])+1</f>
        <v>1</v>
      </c>
      <c r="AG298" s="19">
        <f t="shared" si="32"/>
        <v>0</v>
      </c>
      <c r="AH298" s="15">
        <f>RANK(Pirma_Karta[[#This Row],[Punkti
 (GS + VS)]],Pirma_Karta[Punkti
 (GS + VS)],0)</f>
        <v>162</v>
      </c>
      <c r="AI298" s="15">
        <f>COUNTIFS(Pirma_Karta[Līga],Pirma_Karta[[#This Row],[Līga]],Pirma_Karta[Punkti
 (GS + VS)],"&gt;"&amp;Pirma_Karta[Punkti
 (GS + VS)])+1</f>
        <v>1</v>
      </c>
    </row>
    <row r="299" spans="1:35" ht="15.75" hidden="1" x14ac:dyDescent="0.25">
      <c r="A299" s="9">
        <v>295</v>
      </c>
      <c r="B299" s="26"/>
      <c r="C299" s="34"/>
      <c r="D299" s="209"/>
      <c r="E299" s="46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2">
        <f t="shared" si="30"/>
        <v>0</v>
      </c>
      <c r="Q299" s="40" t="str">
        <f t="shared" si="31"/>
        <v>(0, 0, 0)</v>
      </c>
      <c r="R299" s="40">
        <f>COUNTIFS(Pirma_Karta[Līga],Pirma_Karta[[#This Row],[Līga]],Pirma_Karta[[GS Kopā ]],"&gt;"&amp;Pirma_Karta[[#This Row],[GS Kopā ]])+1</f>
        <v>1</v>
      </c>
      <c r="S299" s="46"/>
      <c r="T299" s="214"/>
      <c r="U299" s="214"/>
      <c r="V299" s="214"/>
      <c r="W299" s="214"/>
      <c r="X299" s="214"/>
      <c r="Y299" s="214"/>
      <c r="Z299" s="214"/>
      <c r="AA299" s="214"/>
      <c r="AB299" s="214"/>
      <c r="AC299" s="214"/>
      <c r="AD299" s="16">
        <f t="shared" si="34"/>
        <v>0</v>
      </c>
      <c r="AE299" s="17" t="str">
        <f t="shared" si="33"/>
        <v>(0, 0, 0)</v>
      </c>
      <c r="AF299" s="17">
        <f>COUNTIFS(Pirma_Karta[Līga],Pirma_Karta[[#This Row],[Līga]],Pirma_Karta[VS Kopā],"&gt;"&amp;Pirma_Karta[[#This Row],[VS Kopā]])+1</f>
        <v>1</v>
      </c>
      <c r="AG299" s="19">
        <f t="shared" si="32"/>
        <v>0</v>
      </c>
      <c r="AH299" s="15">
        <f>RANK(Pirma_Karta[[#This Row],[Punkti
 (GS + VS)]],Pirma_Karta[Punkti
 (GS + VS)],0)</f>
        <v>162</v>
      </c>
      <c r="AI299" s="15">
        <f>COUNTIFS(Pirma_Karta[Līga],Pirma_Karta[[#This Row],[Līga]],Pirma_Karta[Punkti
 (GS + VS)],"&gt;"&amp;Pirma_Karta[Punkti
 (GS + VS)])+1</f>
        <v>1</v>
      </c>
    </row>
    <row r="300" spans="1:35" ht="15.75" hidden="1" x14ac:dyDescent="0.25">
      <c r="A300" s="9">
        <v>296</v>
      </c>
      <c r="B300" s="26"/>
      <c r="C300" s="34"/>
      <c r="D300" s="209"/>
      <c r="E300" s="46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2">
        <f t="shared" ref="P300:P363" si="35">SUM(F300:O300)</f>
        <v>0</v>
      </c>
      <c r="Q300" s="40" t="str">
        <f t="shared" ref="Q300:Q363" si="36">"("&amp;COUNTIF(F300:O300,10)&amp;", "&amp;COUNTIF(F300:O300,9)&amp;", "&amp;COUNTIF(F300:O300,8)&amp;")"</f>
        <v>(0, 0, 0)</v>
      </c>
      <c r="R300" s="40">
        <f>COUNTIFS(Pirma_Karta[Līga],Pirma_Karta[[#This Row],[Līga]],Pirma_Karta[[GS Kopā ]],"&gt;"&amp;Pirma_Karta[[#This Row],[GS Kopā ]])+1</f>
        <v>1</v>
      </c>
      <c r="S300" s="46"/>
      <c r="T300" s="214"/>
      <c r="U300" s="214"/>
      <c r="V300" s="214"/>
      <c r="W300" s="214"/>
      <c r="X300" s="214"/>
      <c r="Y300" s="214"/>
      <c r="Z300" s="214"/>
      <c r="AA300" s="214"/>
      <c r="AB300" s="214"/>
      <c r="AC300" s="214"/>
      <c r="AD300" s="16">
        <f t="shared" si="34"/>
        <v>0</v>
      </c>
      <c r="AE300" s="17" t="str">
        <f t="shared" si="33"/>
        <v>(0, 0, 0)</v>
      </c>
      <c r="AF300" s="17">
        <f>COUNTIFS(Pirma_Karta[Līga],Pirma_Karta[[#This Row],[Līga]],Pirma_Karta[VS Kopā],"&gt;"&amp;Pirma_Karta[[#This Row],[VS Kopā]])+1</f>
        <v>1</v>
      </c>
      <c r="AG300" s="19">
        <f t="shared" ref="AG300:AG363" si="37">(SUM(F300:O300))+(SUM(T300:AC300))</f>
        <v>0</v>
      </c>
      <c r="AH300" s="15">
        <f>RANK(Pirma_Karta[[#This Row],[Punkti
 (GS + VS)]],Pirma_Karta[Punkti
 (GS + VS)],0)</f>
        <v>162</v>
      </c>
      <c r="AI300" s="15">
        <f>COUNTIFS(Pirma_Karta[Līga],Pirma_Karta[[#This Row],[Līga]],Pirma_Karta[Punkti
 (GS + VS)],"&gt;"&amp;Pirma_Karta[Punkti
 (GS + VS)])+1</f>
        <v>1</v>
      </c>
    </row>
    <row r="301" spans="1:35" ht="15.75" hidden="1" x14ac:dyDescent="0.25">
      <c r="A301" s="9">
        <v>297</v>
      </c>
      <c r="B301" s="26"/>
      <c r="C301" s="34"/>
      <c r="D301" s="210"/>
      <c r="E301" s="46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2">
        <f t="shared" si="35"/>
        <v>0</v>
      </c>
      <c r="Q301" s="40" t="str">
        <f t="shared" si="36"/>
        <v>(0, 0, 0)</v>
      </c>
      <c r="R301" s="40">
        <f>COUNTIFS(Pirma_Karta[Līga],Pirma_Karta[[#This Row],[Līga]],Pirma_Karta[[GS Kopā ]],"&gt;"&amp;Pirma_Karta[[#This Row],[GS Kopā ]])+1</f>
        <v>1</v>
      </c>
      <c r="S301" s="46"/>
      <c r="T301" s="214"/>
      <c r="U301" s="214"/>
      <c r="V301" s="214"/>
      <c r="W301" s="214"/>
      <c r="X301" s="214"/>
      <c r="Y301" s="214"/>
      <c r="Z301" s="214"/>
      <c r="AA301" s="214"/>
      <c r="AB301" s="214"/>
      <c r="AC301" s="214"/>
      <c r="AD301" s="16">
        <f t="shared" si="34"/>
        <v>0</v>
      </c>
      <c r="AE301" s="17" t="str">
        <f t="shared" si="33"/>
        <v>(0, 0, 0)</v>
      </c>
      <c r="AF301" s="17">
        <f>COUNTIFS(Pirma_Karta[Līga],Pirma_Karta[[#This Row],[Līga]],Pirma_Karta[VS Kopā],"&gt;"&amp;Pirma_Karta[[#This Row],[VS Kopā]])+1</f>
        <v>1</v>
      </c>
      <c r="AG301" s="19">
        <f t="shared" si="37"/>
        <v>0</v>
      </c>
      <c r="AH301" s="15">
        <f>RANK(Pirma_Karta[[#This Row],[Punkti
 (GS + VS)]],Pirma_Karta[Punkti
 (GS + VS)],0)</f>
        <v>162</v>
      </c>
      <c r="AI301" s="15">
        <f>COUNTIFS(Pirma_Karta[Līga],Pirma_Karta[[#This Row],[Līga]],Pirma_Karta[Punkti
 (GS + VS)],"&gt;"&amp;Pirma_Karta[Punkti
 (GS + VS)])+1</f>
        <v>1</v>
      </c>
    </row>
    <row r="302" spans="1:35" ht="15.75" hidden="1" x14ac:dyDescent="0.25">
      <c r="A302" s="9">
        <v>298</v>
      </c>
      <c r="B302" s="26"/>
      <c r="C302" s="34"/>
      <c r="D302" s="210"/>
      <c r="E302" s="46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2">
        <f t="shared" si="35"/>
        <v>0</v>
      </c>
      <c r="Q302" s="40" t="str">
        <f t="shared" si="36"/>
        <v>(0, 0, 0)</v>
      </c>
      <c r="R302" s="40">
        <f>COUNTIFS(Pirma_Karta[Līga],Pirma_Karta[[#This Row],[Līga]],Pirma_Karta[[GS Kopā ]],"&gt;"&amp;Pirma_Karta[[#This Row],[GS Kopā ]])+1</f>
        <v>1</v>
      </c>
      <c r="S302" s="46"/>
      <c r="T302" s="214"/>
      <c r="U302" s="214"/>
      <c r="V302" s="214"/>
      <c r="W302" s="214"/>
      <c r="X302" s="214"/>
      <c r="Y302" s="214"/>
      <c r="Z302" s="214"/>
      <c r="AA302" s="214"/>
      <c r="AB302" s="214"/>
      <c r="AC302" s="214"/>
      <c r="AD302" s="16">
        <f t="shared" si="34"/>
        <v>0</v>
      </c>
      <c r="AE302" s="17" t="str">
        <f t="shared" si="33"/>
        <v>(0, 0, 0)</v>
      </c>
      <c r="AF302" s="17">
        <f>COUNTIFS(Pirma_Karta[Līga],Pirma_Karta[[#This Row],[Līga]],Pirma_Karta[VS Kopā],"&gt;"&amp;Pirma_Karta[[#This Row],[VS Kopā]])+1</f>
        <v>1</v>
      </c>
      <c r="AG302" s="19">
        <f t="shared" si="37"/>
        <v>0</v>
      </c>
      <c r="AH302" s="15">
        <f>RANK(Pirma_Karta[[#This Row],[Punkti
 (GS + VS)]],Pirma_Karta[Punkti
 (GS + VS)],0)</f>
        <v>162</v>
      </c>
      <c r="AI302" s="15">
        <f>COUNTIFS(Pirma_Karta[Līga],Pirma_Karta[[#This Row],[Līga]],Pirma_Karta[Punkti
 (GS + VS)],"&gt;"&amp;Pirma_Karta[Punkti
 (GS + VS)])+1</f>
        <v>1</v>
      </c>
    </row>
    <row r="303" spans="1:35" ht="15.75" hidden="1" x14ac:dyDescent="0.25">
      <c r="A303" s="9">
        <v>299</v>
      </c>
      <c r="B303" s="26"/>
      <c r="C303" s="34"/>
      <c r="D303" s="210"/>
      <c r="E303" s="46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2">
        <f t="shared" si="35"/>
        <v>0</v>
      </c>
      <c r="Q303" s="40" t="str">
        <f t="shared" si="36"/>
        <v>(0, 0, 0)</v>
      </c>
      <c r="R303" s="40">
        <f>COUNTIFS(Pirma_Karta[Līga],Pirma_Karta[[#This Row],[Līga]],Pirma_Karta[[GS Kopā ]],"&gt;"&amp;Pirma_Karta[[#This Row],[GS Kopā ]])+1</f>
        <v>1</v>
      </c>
      <c r="S303" s="46"/>
      <c r="T303" s="214"/>
      <c r="U303" s="214"/>
      <c r="V303" s="214"/>
      <c r="W303" s="214"/>
      <c r="X303" s="214"/>
      <c r="Y303" s="214"/>
      <c r="Z303" s="214"/>
      <c r="AA303" s="214"/>
      <c r="AB303" s="214"/>
      <c r="AC303" s="214"/>
      <c r="AD303" s="16">
        <f t="shared" si="34"/>
        <v>0</v>
      </c>
      <c r="AE303" s="17" t="str">
        <f t="shared" si="33"/>
        <v>(0, 0, 0)</v>
      </c>
      <c r="AF303" s="17">
        <f>COUNTIFS(Pirma_Karta[Līga],Pirma_Karta[[#This Row],[Līga]],Pirma_Karta[VS Kopā],"&gt;"&amp;Pirma_Karta[[#This Row],[VS Kopā]])+1</f>
        <v>1</v>
      </c>
      <c r="AG303" s="19">
        <f t="shared" si="37"/>
        <v>0</v>
      </c>
      <c r="AH303" s="15">
        <f>RANK(Pirma_Karta[[#This Row],[Punkti
 (GS + VS)]],Pirma_Karta[Punkti
 (GS + VS)],0)</f>
        <v>162</v>
      </c>
      <c r="AI303" s="15">
        <f>COUNTIFS(Pirma_Karta[Līga],Pirma_Karta[[#This Row],[Līga]],Pirma_Karta[Punkti
 (GS + VS)],"&gt;"&amp;Pirma_Karta[Punkti
 (GS + VS)])+1</f>
        <v>1</v>
      </c>
    </row>
    <row r="304" spans="1:35" ht="15.75" hidden="1" x14ac:dyDescent="0.25">
      <c r="A304" s="9">
        <v>300</v>
      </c>
      <c r="B304" s="26"/>
      <c r="C304" s="34"/>
      <c r="D304" s="209"/>
      <c r="E304" s="46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2">
        <f t="shared" si="35"/>
        <v>0</v>
      </c>
      <c r="Q304" s="40" t="str">
        <f t="shared" si="36"/>
        <v>(0, 0, 0)</v>
      </c>
      <c r="R304" s="40">
        <f>COUNTIFS(Pirma_Karta[Līga],Pirma_Karta[[#This Row],[Līga]],Pirma_Karta[[GS Kopā ]],"&gt;"&amp;Pirma_Karta[[#This Row],[GS Kopā ]])+1</f>
        <v>1</v>
      </c>
      <c r="S304" s="46"/>
      <c r="T304" s="214"/>
      <c r="U304" s="214"/>
      <c r="V304" s="214"/>
      <c r="W304" s="214"/>
      <c r="X304" s="214"/>
      <c r="Y304" s="214"/>
      <c r="Z304" s="214"/>
      <c r="AA304" s="214"/>
      <c r="AB304" s="214"/>
      <c r="AC304" s="214"/>
      <c r="AD304" s="16">
        <f t="shared" si="34"/>
        <v>0</v>
      </c>
      <c r="AE304" s="17" t="str">
        <f t="shared" si="33"/>
        <v>(0, 0, 0)</v>
      </c>
      <c r="AF304" s="17">
        <f>COUNTIFS(Pirma_Karta[Līga],Pirma_Karta[[#This Row],[Līga]],Pirma_Karta[VS Kopā],"&gt;"&amp;Pirma_Karta[[#This Row],[VS Kopā]])+1</f>
        <v>1</v>
      </c>
      <c r="AG304" s="19">
        <f t="shared" si="37"/>
        <v>0</v>
      </c>
      <c r="AH304" s="15">
        <f>RANK(Pirma_Karta[[#This Row],[Punkti
 (GS + VS)]],Pirma_Karta[Punkti
 (GS + VS)],0)</f>
        <v>162</v>
      </c>
      <c r="AI304" s="15">
        <f>COUNTIFS(Pirma_Karta[Līga],Pirma_Karta[[#This Row],[Līga]],Pirma_Karta[Punkti
 (GS + VS)],"&gt;"&amp;Pirma_Karta[Punkti
 (GS + VS)])+1</f>
        <v>1</v>
      </c>
    </row>
    <row r="305" spans="1:35" ht="15.75" hidden="1" x14ac:dyDescent="0.25">
      <c r="A305" s="9">
        <v>301</v>
      </c>
      <c r="B305" s="26"/>
      <c r="C305" s="34"/>
      <c r="D305" s="209"/>
      <c r="E305" s="46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2">
        <f t="shared" si="35"/>
        <v>0</v>
      </c>
      <c r="Q305" s="40" t="str">
        <f t="shared" si="36"/>
        <v>(0, 0, 0)</v>
      </c>
      <c r="R305" s="40">
        <f>COUNTIFS(Pirma_Karta[Līga],Pirma_Karta[[#This Row],[Līga]],Pirma_Karta[[GS Kopā ]],"&gt;"&amp;Pirma_Karta[[#This Row],[GS Kopā ]])+1</f>
        <v>1</v>
      </c>
      <c r="S305" s="46"/>
      <c r="T305" s="214"/>
      <c r="U305" s="214"/>
      <c r="V305" s="214"/>
      <c r="W305" s="214"/>
      <c r="X305" s="214"/>
      <c r="Y305" s="214"/>
      <c r="Z305" s="214"/>
      <c r="AA305" s="214"/>
      <c r="AB305" s="214"/>
      <c r="AC305" s="214"/>
      <c r="AD305" s="16">
        <f t="shared" si="34"/>
        <v>0</v>
      </c>
      <c r="AE305" s="17" t="str">
        <f t="shared" si="33"/>
        <v>(0, 0, 0)</v>
      </c>
      <c r="AF305" s="17">
        <f>COUNTIFS(Pirma_Karta[Līga],Pirma_Karta[[#This Row],[Līga]],Pirma_Karta[VS Kopā],"&gt;"&amp;Pirma_Karta[[#This Row],[VS Kopā]])+1</f>
        <v>1</v>
      </c>
      <c r="AG305" s="19">
        <f t="shared" si="37"/>
        <v>0</v>
      </c>
      <c r="AH305" s="15">
        <f>RANK(Pirma_Karta[[#This Row],[Punkti
 (GS + VS)]],Pirma_Karta[Punkti
 (GS + VS)],0)</f>
        <v>162</v>
      </c>
      <c r="AI305" s="15">
        <f>COUNTIFS(Pirma_Karta[Līga],Pirma_Karta[[#This Row],[Līga]],Pirma_Karta[Punkti
 (GS + VS)],"&gt;"&amp;Pirma_Karta[Punkti
 (GS + VS)])+1</f>
        <v>1</v>
      </c>
    </row>
    <row r="306" spans="1:35" ht="15.75" hidden="1" x14ac:dyDescent="0.25">
      <c r="A306" s="9">
        <v>302</v>
      </c>
      <c r="B306" s="26"/>
      <c r="C306" s="34"/>
      <c r="D306" s="209"/>
      <c r="E306" s="46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2">
        <f t="shared" si="35"/>
        <v>0</v>
      </c>
      <c r="Q306" s="40" t="str">
        <f t="shared" si="36"/>
        <v>(0, 0, 0)</v>
      </c>
      <c r="R306" s="40">
        <f>COUNTIFS(Pirma_Karta[Līga],Pirma_Karta[[#This Row],[Līga]],Pirma_Karta[[GS Kopā ]],"&gt;"&amp;Pirma_Karta[[#This Row],[GS Kopā ]])+1</f>
        <v>1</v>
      </c>
      <c r="S306" s="46"/>
      <c r="T306" s="214"/>
      <c r="U306" s="214"/>
      <c r="V306" s="214"/>
      <c r="W306" s="214"/>
      <c r="X306" s="214"/>
      <c r="Y306" s="214"/>
      <c r="Z306" s="214"/>
      <c r="AA306" s="214"/>
      <c r="AB306" s="214"/>
      <c r="AC306" s="214"/>
      <c r="AD306" s="16">
        <f t="shared" si="34"/>
        <v>0</v>
      </c>
      <c r="AE306" s="17" t="str">
        <f t="shared" si="33"/>
        <v>(0, 0, 0)</v>
      </c>
      <c r="AF306" s="17">
        <f>COUNTIFS(Pirma_Karta[Līga],Pirma_Karta[[#This Row],[Līga]],Pirma_Karta[VS Kopā],"&gt;"&amp;Pirma_Karta[[#This Row],[VS Kopā]])+1</f>
        <v>1</v>
      </c>
      <c r="AG306" s="19">
        <f t="shared" si="37"/>
        <v>0</v>
      </c>
      <c r="AH306" s="15">
        <f>RANK(Pirma_Karta[[#This Row],[Punkti
 (GS + VS)]],Pirma_Karta[Punkti
 (GS + VS)],0)</f>
        <v>162</v>
      </c>
      <c r="AI306" s="15">
        <f>COUNTIFS(Pirma_Karta[Līga],Pirma_Karta[[#This Row],[Līga]],Pirma_Karta[Punkti
 (GS + VS)],"&gt;"&amp;Pirma_Karta[Punkti
 (GS + VS)])+1</f>
        <v>1</v>
      </c>
    </row>
    <row r="307" spans="1:35" ht="15.75" hidden="1" x14ac:dyDescent="0.25">
      <c r="A307" s="9">
        <v>303</v>
      </c>
      <c r="B307" s="26"/>
      <c r="C307" s="34"/>
      <c r="D307" s="209"/>
      <c r="E307" s="46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2">
        <f t="shared" si="35"/>
        <v>0</v>
      </c>
      <c r="Q307" s="40" t="str">
        <f t="shared" si="36"/>
        <v>(0, 0, 0)</v>
      </c>
      <c r="R307" s="40">
        <f>COUNTIFS(Pirma_Karta[Līga],Pirma_Karta[[#This Row],[Līga]],Pirma_Karta[[GS Kopā ]],"&gt;"&amp;Pirma_Karta[[#This Row],[GS Kopā ]])+1</f>
        <v>1</v>
      </c>
      <c r="S307" s="46"/>
      <c r="T307" s="214"/>
      <c r="U307" s="214"/>
      <c r="V307" s="214"/>
      <c r="W307" s="214"/>
      <c r="X307" s="214"/>
      <c r="Y307" s="214"/>
      <c r="Z307" s="214"/>
      <c r="AA307" s="214"/>
      <c r="AB307" s="214"/>
      <c r="AC307" s="214"/>
      <c r="AD307" s="16">
        <f t="shared" si="34"/>
        <v>0</v>
      </c>
      <c r="AE307" s="17" t="str">
        <f t="shared" si="33"/>
        <v>(0, 0, 0)</v>
      </c>
      <c r="AF307" s="17">
        <f>COUNTIFS(Pirma_Karta[Līga],Pirma_Karta[[#This Row],[Līga]],Pirma_Karta[VS Kopā],"&gt;"&amp;Pirma_Karta[[#This Row],[VS Kopā]])+1</f>
        <v>1</v>
      </c>
      <c r="AG307" s="19">
        <f t="shared" si="37"/>
        <v>0</v>
      </c>
      <c r="AH307" s="15">
        <f>RANK(Pirma_Karta[[#This Row],[Punkti
 (GS + VS)]],Pirma_Karta[Punkti
 (GS + VS)],0)</f>
        <v>162</v>
      </c>
      <c r="AI307" s="15">
        <f>COUNTIFS(Pirma_Karta[Līga],Pirma_Karta[[#This Row],[Līga]],Pirma_Karta[Punkti
 (GS + VS)],"&gt;"&amp;Pirma_Karta[Punkti
 (GS + VS)])+1</f>
        <v>1</v>
      </c>
    </row>
    <row r="308" spans="1:35" ht="15.75" hidden="1" x14ac:dyDescent="0.25">
      <c r="A308" s="9">
        <v>304</v>
      </c>
      <c r="B308" s="26"/>
      <c r="C308" s="34"/>
      <c r="D308" s="209"/>
      <c r="E308" s="46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2">
        <f t="shared" si="35"/>
        <v>0</v>
      </c>
      <c r="Q308" s="40" t="str">
        <f t="shared" si="36"/>
        <v>(0, 0, 0)</v>
      </c>
      <c r="R308" s="40">
        <f>COUNTIFS(Pirma_Karta[Līga],Pirma_Karta[[#This Row],[Līga]],Pirma_Karta[[GS Kopā ]],"&gt;"&amp;Pirma_Karta[[#This Row],[GS Kopā ]])+1</f>
        <v>1</v>
      </c>
      <c r="S308" s="46"/>
      <c r="T308" s="214"/>
      <c r="U308" s="214"/>
      <c r="V308" s="214"/>
      <c r="W308" s="214"/>
      <c r="X308" s="214"/>
      <c r="Y308" s="214"/>
      <c r="Z308" s="214"/>
      <c r="AA308" s="214"/>
      <c r="AB308" s="214"/>
      <c r="AC308" s="214"/>
      <c r="AD308" s="16">
        <f t="shared" si="34"/>
        <v>0</v>
      </c>
      <c r="AE308" s="17" t="str">
        <f t="shared" si="33"/>
        <v>(0, 0, 0)</v>
      </c>
      <c r="AF308" s="17">
        <f>COUNTIFS(Pirma_Karta[Līga],Pirma_Karta[[#This Row],[Līga]],Pirma_Karta[VS Kopā],"&gt;"&amp;Pirma_Karta[[#This Row],[VS Kopā]])+1</f>
        <v>1</v>
      </c>
      <c r="AG308" s="19">
        <f t="shared" si="37"/>
        <v>0</v>
      </c>
      <c r="AH308" s="15">
        <f>RANK(Pirma_Karta[[#This Row],[Punkti
 (GS + VS)]],Pirma_Karta[Punkti
 (GS + VS)],0)</f>
        <v>162</v>
      </c>
      <c r="AI308" s="15">
        <f>COUNTIFS(Pirma_Karta[Līga],Pirma_Karta[[#This Row],[Līga]],Pirma_Karta[Punkti
 (GS + VS)],"&gt;"&amp;Pirma_Karta[Punkti
 (GS + VS)])+1</f>
        <v>1</v>
      </c>
    </row>
    <row r="309" spans="1:35" ht="15.75" hidden="1" x14ac:dyDescent="0.25">
      <c r="A309" s="9">
        <v>305</v>
      </c>
      <c r="B309" s="26"/>
      <c r="C309" s="34"/>
      <c r="D309" s="212"/>
      <c r="E309" s="46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2">
        <f t="shared" si="35"/>
        <v>0</v>
      </c>
      <c r="Q309" s="40" t="str">
        <f t="shared" si="36"/>
        <v>(0, 0, 0)</v>
      </c>
      <c r="R309" s="40">
        <f>COUNTIFS(Pirma_Karta[Līga],Pirma_Karta[[#This Row],[Līga]],Pirma_Karta[[GS Kopā ]],"&gt;"&amp;Pirma_Karta[[#This Row],[GS Kopā ]])+1</f>
        <v>1</v>
      </c>
      <c r="S309" s="46"/>
      <c r="T309" s="214"/>
      <c r="U309" s="214"/>
      <c r="V309" s="214"/>
      <c r="W309" s="214"/>
      <c r="X309" s="214"/>
      <c r="Y309" s="214"/>
      <c r="Z309" s="214"/>
      <c r="AA309" s="214"/>
      <c r="AB309" s="214"/>
      <c r="AC309" s="214"/>
      <c r="AD309" s="16">
        <f t="shared" si="34"/>
        <v>0</v>
      </c>
      <c r="AE309" s="17" t="str">
        <f t="shared" si="33"/>
        <v>(0, 0, 0)</v>
      </c>
      <c r="AF309" s="17">
        <f>COUNTIFS(Pirma_Karta[Līga],Pirma_Karta[[#This Row],[Līga]],Pirma_Karta[VS Kopā],"&gt;"&amp;Pirma_Karta[[#This Row],[VS Kopā]])+1</f>
        <v>1</v>
      </c>
      <c r="AG309" s="19">
        <f t="shared" si="37"/>
        <v>0</v>
      </c>
      <c r="AH309" s="15">
        <f>RANK(Pirma_Karta[[#This Row],[Punkti
 (GS + VS)]],Pirma_Karta[Punkti
 (GS + VS)],0)</f>
        <v>162</v>
      </c>
      <c r="AI309" s="15">
        <f>COUNTIFS(Pirma_Karta[Līga],Pirma_Karta[[#This Row],[Līga]],Pirma_Karta[Punkti
 (GS + VS)],"&gt;"&amp;Pirma_Karta[Punkti
 (GS + VS)])+1</f>
        <v>1</v>
      </c>
    </row>
    <row r="310" spans="1:35" ht="15.75" hidden="1" x14ac:dyDescent="0.25">
      <c r="A310" s="9">
        <v>306</v>
      </c>
      <c r="B310" s="26"/>
      <c r="C310" s="34"/>
      <c r="D310" s="212"/>
      <c r="E310" s="46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2">
        <f t="shared" si="35"/>
        <v>0</v>
      </c>
      <c r="Q310" s="40" t="str">
        <f t="shared" si="36"/>
        <v>(0, 0, 0)</v>
      </c>
      <c r="R310" s="40">
        <f>COUNTIFS(Pirma_Karta[Līga],Pirma_Karta[[#This Row],[Līga]],Pirma_Karta[[GS Kopā ]],"&gt;"&amp;Pirma_Karta[[#This Row],[GS Kopā ]])+1</f>
        <v>1</v>
      </c>
      <c r="S310" s="46"/>
      <c r="T310" s="214"/>
      <c r="U310" s="214"/>
      <c r="V310" s="214"/>
      <c r="W310" s="214"/>
      <c r="X310" s="214"/>
      <c r="Y310" s="214"/>
      <c r="Z310" s="214"/>
      <c r="AA310" s="214"/>
      <c r="AB310" s="214"/>
      <c r="AC310" s="214"/>
      <c r="AD310" s="16">
        <f t="shared" si="34"/>
        <v>0</v>
      </c>
      <c r="AE310" s="17" t="str">
        <f t="shared" si="33"/>
        <v>(0, 0, 0)</v>
      </c>
      <c r="AF310" s="17">
        <f>COUNTIFS(Pirma_Karta[Līga],Pirma_Karta[[#This Row],[Līga]],Pirma_Karta[VS Kopā],"&gt;"&amp;Pirma_Karta[[#This Row],[VS Kopā]])+1</f>
        <v>1</v>
      </c>
      <c r="AG310" s="19">
        <f t="shared" si="37"/>
        <v>0</v>
      </c>
      <c r="AH310" s="15">
        <f>RANK(Pirma_Karta[[#This Row],[Punkti
 (GS + VS)]],Pirma_Karta[Punkti
 (GS + VS)],0)</f>
        <v>162</v>
      </c>
      <c r="AI310" s="15">
        <f>COUNTIFS(Pirma_Karta[Līga],Pirma_Karta[[#This Row],[Līga]],Pirma_Karta[Punkti
 (GS + VS)],"&gt;"&amp;Pirma_Karta[Punkti
 (GS + VS)])+1</f>
        <v>1</v>
      </c>
    </row>
    <row r="311" spans="1:35" ht="15.75" hidden="1" x14ac:dyDescent="0.25">
      <c r="A311" s="9">
        <v>307</v>
      </c>
      <c r="B311" s="26"/>
      <c r="C311" s="34"/>
      <c r="D311" s="209"/>
      <c r="E311" s="46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2">
        <f t="shared" si="35"/>
        <v>0</v>
      </c>
      <c r="Q311" s="40" t="str">
        <f t="shared" si="36"/>
        <v>(0, 0, 0)</v>
      </c>
      <c r="R311" s="40">
        <f>COUNTIFS(Pirma_Karta[Līga],Pirma_Karta[[#This Row],[Līga]],Pirma_Karta[[GS Kopā ]],"&gt;"&amp;Pirma_Karta[[#This Row],[GS Kopā ]])+1</f>
        <v>1</v>
      </c>
      <c r="S311" s="46"/>
      <c r="T311" s="214"/>
      <c r="U311" s="214"/>
      <c r="V311" s="214"/>
      <c r="W311" s="214"/>
      <c r="X311" s="214"/>
      <c r="Y311" s="214"/>
      <c r="Z311" s="214"/>
      <c r="AA311" s="214"/>
      <c r="AB311" s="214"/>
      <c r="AC311" s="214"/>
      <c r="AD311" s="16">
        <f t="shared" si="34"/>
        <v>0</v>
      </c>
      <c r="AE311" s="17" t="str">
        <f t="shared" si="33"/>
        <v>(0, 0, 0)</v>
      </c>
      <c r="AF311" s="17">
        <f>COUNTIFS(Pirma_Karta[Līga],Pirma_Karta[[#This Row],[Līga]],Pirma_Karta[VS Kopā],"&gt;"&amp;Pirma_Karta[[#This Row],[VS Kopā]])+1</f>
        <v>1</v>
      </c>
      <c r="AG311" s="19">
        <f t="shared" si="37"/>
        <v>0</v>
      </c>
      <c r="AH311" s="15">
        <f>RANK(Pirma_Karta[[#This Row],[Punkti
 (GS + VS)]],Pirma_Karta[Punkti
 (GS + VS)],0)</f>
        <v>162</v>
      </c>
      <c r="AI311" s="15">
        <f>COUNTIFS(Pirma_Karta[Līga],Pirma_Karta[[#This Row],[Līga]],Pirma_Karta[Punkti
 (GS + VS)],"&gt;"&amp;Pirma_Karta[Punkti
 (GS + VS)])+1</f>
        <v>1</v>
      </c>
    </row>
    <row r="312" spans="1:35" ht="15.75" hidden="1" x14ac:dyDescent="0.25">
      <c r="A312" s="9">
        <v>308</v>
      </c>
      <c r="B312" s="26"/>
      <c r="C312" s="34"/>
      <c r="D312" s="209"/>
      <c r="E312" s="46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2">
        <f t="shared" si="35"/>
        <v>0</v>
      </c>
      <c r="Q312" s="40" t="str">
        <f t="shared" si="36"/>
        <v>(0, 0, 0)</v>
      </c>
      <c r="R312" s="40">
        <f>COUNTIFS(Pirma_Karta[Līga],Pirma_Karta[[#This Row],[Līga]],Pirma_Karta[[GS Kopā ]],"&gt;"&amp;Pirma_Karta[[#This Row],[GS Kopā ]])+1</f>
        <v>1</v>
      </c>
      <c r="S312" s="46"/>
      <c r="T312" s="214"/>
      <c r="U312" s="214"/>
      <c r="V312" s="214"/>
      <c r="W312" s="214"/>
      <c r="X312" s="214"/>
      <c r="Y312" s="214"/>
      <c r="Z312" s="214"/>
      <c r="AA312" s="214"/>
      <c r="AB312" s="214"/>
      <c r="AC312" s="214"/>
      <c r="AD312" s="16">
        <f t="shared" si="34"/>
        <v>0</v>
      </c>
      <c r="AE312" s="17" t="str">
        <f t="shared" si="33"/>
        <v>(0, 0, 0)</v>
      </c>
      <c r="AF312" s="17">
        <f>COUNTIFS(Pirma_Karta[Līga],Pirma_Karta[[#This Row],[Līga]],Pirma_Karta[VS Kopā],"&gt;"&amp;Pirma_Karta[[#This Row],[VS Kopā]])+1</f>
        <v>1</v>
      </c>
      <c r="AG312" s="19">
        <f t="shared" si="37"/>
        <v>0</v>
      </c>
      <c r="AH312" s="15">
        <f>RANK(Pirma_Karta[[#This Row],[Punkti
 (GS + VS)]],Pirma_Karta[Punkti
 (GS + VS)],0)</f>
        <v>162</v>
      </c>
      <c r="AI312" s="15">
        <f>COUNTIFS(Pirma_Karta[Līga],Pirma_Karta[[#This Row],[Līga]],Pirma_Karta[Punkti
 (GS + VS)],"&gt;"&amp;Pirma_Karta[Punkti
 (GS + VS)])+1</f>
        <v>1</v>
      </c>
    </row>
    <row r="313" spans="1:35" ht="15.75" hidden="1" x14ac:dyDescent="0.25">
      <c r="A313" s="9">
        <v>309</v>
      </c>
      <c r="B313" s="26"/>
      <c r="C313" s="34"/>
      <c r="D313" s="209"/>
      <c r="E313" s="46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2">
        <f t="shared" si="35"/>
        <v>0</v>
      </c>
      <c r="Q313" s="40" t="str">
        <f t="shared" si="36"/>
        <v>(0, 0, 0)</v>
      </c>
      <c r="R313" s="40">
        <f>COUNTIFS(Pirma_Karta[Līga],Pirma_Karta[[#This Row],[Līga]],Pirma_Karta[[GS Kopā ]],"&gt;"&amp;Pirma_Karta[[#This Row],[GS Kopā ]])+1</f>
        <v>1</v>
      </c>
      <c r="S313" s="46"/>
      <c r="T313" s="214"/>
      <c r="U313" s="214"/>
      <c r="V313" s="214"/>
      <c r="W313" s="214"/>
      <c r="X313" s="214"/>
      <c r="Y313" s="214"/>
      <c r="Z313" s="214"/>
      <c r="AA313" s="214"/>
      <c r="AB313" s="214"/>
      <c r="AC313" s="214"/>
      <c r="AD313" s="16">
        <f t="shared" si="34"/>
        <v>0</v>
      </c>
      <c r="AE313" s="17" t="str">
        <f t="shared" si="33"/>
        <v>(0, 0, 0)</v>
      </c>
      <c r="AF313" s="17">
        <f>COUNTIFS(Pirma_Karta[Līga],Pirma_Karta[[#This Row],[Līga]],Pirma_Karta[VS Kopā],"&gt;"&amp;Pirma_Karta[[#This Row],[VS Kopā]])+1</f>
        <v>1</v>
      </c>
      <c r="AG313" s="19">
        <f t="shared" si="37"/>
        <v>0</v>
      </c>
      <c r="AH313" s="15">
        <f>RANK(Pirma_Karta[[#This Row],[Punkti
 (GS + VS)]],Pirma_Karta[Punkti
 (GS + VS)],0)</f>
        <v>162</v>
      </c>
      <c r="AI313" s="15">
        <f>COUNTIFS(Pirma_Karta[Līga],Pirma_Karta[[#This Row],[Līga]],Pirma_Karta[Punkti
 (GS + VS)],"&gt;"&amp;Pirma_Karta[Punkti
 (GS + VS)])+1</f>
        <v>1</v>
      </c>
    </row>
    <row r="314" spans="1:35" ht="15.75" hidden="1" x14ac:dyDescent="0.25">
      <c r="A314" s="9">
        <v>310</v>
      </c>
      <c r="B314" s="26"/>
      <c r="C314" s="34"/>
      <c r="D314" s="209"/>
      <c r="E314" s="46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2">
        <f t="shared" si="35"/>
        <v>0</v>
      </c>
      <c r="Q314" s="40" t="str">
        <f t="shared" si="36"/>
        <v>(0, 0, 0)</v>
      </c>
      <c r="R314" s="40">
        <f>COUNTIFS(Pirma_Karta[Līga],Pirma_Karta[[#This Row],[Līga]],Pirma_Karta[[GS Kopā ]],"&gt;"&amp;Pirma_Karta[[#This Row],[GS Kopā ]])+1</f>
        <v>1</v>
      </c>
      <c r="S314" s="46"/>
      <c r="T314" s="214"/>
      <c r="U314" s="214"/>
      <c r="V314" s="214"/>
      <c r="W314" s="214"/>
      <c r="X314" s="214"/>
      <c r="Y314" s="214"/>
      <c r="Z314" s="214"/>
      <c r="AA314" s="214"/>
      <c r="AB314" s="214"/>
      <c r="AC314" s="214"/>
      <c r="AD314" s="16">
        <f t="shared" si="34"/>
        <v>0</v>
      </c>
      <c r="AE314" s="17" t="str">
        <f t="shared" si="33"/>
        <v>(0, 0, 0)</v>
      </c>
      <c r="AF314" s="17">
        <f>COUNTIFS(Pirma_Karta[Līga],Pirma_Karta[[#This Row],[Līga]],Pirma_Karta[VS Kopā],"&gt;"&amp;Pirma_Karta[[#This Row],[VS Kopā]])+1</f>
        <v>1</v>
      </c>
      <c r="AG314" s="19">
        <f t="shared" si="37"/>
        <v>0</v>
      </c>
      <c r="AH314" s="15">
        <f>RANK(Pirma_Karta[[#This Row],[Punkti
 (GS + VS)]],Pirma_Karta[Punkti
 (GS + VS)],0)</f>
        <v>162</v>
      </c>
      <c r="AI314" s="15">
        <f>COUNTIFS(Pirma_Karta[Līga],Pirma_Karta[[#This Row],[Līga]],Pirma_Karta[Punkti
 (GS + VS)],"&gt;"&amp;Pirma_Karta[Punkti
 (GS + VS)])+1</f>
        <v>1</v>
      </c>
    </row>
    <row r="315" spans="1:35" ht="15.75" hidden="1" x14ac:dyDescent="0.25">
      <c r="A315" s="9">
        <v>311</v>
      </c>
      <c r="B315" s="26"/>
      <c r="C315" s="34"/>
      <c r="D315" s="209"/>
      <c r="E315" s="46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2">
        <f t="shared" si="35"/>
        <v>0</v>
      </c>
      <c r="Q315" s="40" t="str">
        <f t="shared" si="36"/>
        <v>(0, 0, 0)</v>
      </c>
      <c r="R315" s="40">
        <f>COUNTIFS(Pirma_Karta[Līga],Pirma_Karta[[#This Row],[Līga]],Pirma_Karta[[GS Kopā ]],"&gt;"&amp;Pirma_Karta[[#This Row],[GS Kopā ]])+1</f>
        <v>1</v>
      </c>
      <c r="S315" s="46"/>
      <c r="T315" s="214"/>
      <c r="U315" s="214"/>
      <c r="V315" s="214"/>
      <c r="W315" s="214"/>
      <c r="X315" s="214"/>
      <c r="Y315" s="214"/>
      <c r="Z315" s="214"/>
      <c r="AA315" s="214"/>
      <c r="AB315" s="214"/>
      <c r="AC315" s="214"/>
      <c r="AD315" s="16">
        <f t="shared" si="34"/>
        <v>0</v>
      </c>
      <c r="AE315" s="17" t="str">
        <f t="shared" si="33"/>
        <v>(0, 0, 0)</v>
      </c>
      <c r="AF315" s="17">
        <f>COUNTIFS(Pirma_Karta[Līga],Pirma_Karta[[#This Row],[Līga]],Pirma_Karta[VS Kopā],"&gt;"&amp;Pirma_Karta[[#This Row],[VS Kopā]])+1</f>
        <v>1</v>
      </c>
      <c r="AG315" s="19">
        <f t="shared" si="37"/>
        <v>0</v>
      </c>
      <c r="AH315" s="15">
        <f>RANK(Pirma_Karta[[#This Row],[Punkti
 (GS + VS)]],Pirma_Karta[Punkti
 (GS + VS)],0)</f>
        <v>162</v>
      </c>
      <c r="AI315" s="15">
        <f>COUNTIFS(Pirma_Karta[Līga],Pirma_Karta[[#This Row],[Līga]],Pirma_Karta[Punkti
 (GS + VS)],"&gt;"&amp;Pirma_Karta[Punkti
 (GS + VS)])+1</f>
        <v>1</v>
      </c>
    </row>
    <row r="316" spans="1:35" ht="15.75" hidden="1" x14ac:dyDescent="0.25">
      <c r="A316" s="9">
        <v>312</v>
      </c>
      <c r="B316" s="26"/>
      <c r="C316" s="34"/>
      <c r="D316" s="209"/>
      <c r="E316" s="46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2">
        <f t="shared" si="35"/>
        <v>0</v>
      </c>
      <c r="Q316" s="40" t="str">
        <f t="shared" si="36"/>
        <v>(0, 0, 0)</v>
      </c>
      <c r="R316" s="40">
        <f>COUNTIFS(Pirma_Karta[Līga],Pirma_Karta[[#This Row],[Līga]],Pirma_Karta[[GS Kopā ]],"&gt;"&amp;Pirma_Karta[[#This Row],[GS Kopā ]])+1</f>
        <v>1</v>
      </c>
      <c r="S316" s="46"/>
      <c r="T316" s="214"/>
      <c r="U316" s="214"/>
      <c r="V316" s="214"/>
      <c r="W316" s="214"/>
      <c r="X316" s="214"/>
      <c r="Y316" s="214"/>
      <c r="Z316" s="214"/>
      <c r="AA316" s="214"/>
      <c r="AB316" s="214"/>
      <c r="AC316" s="214"/>
      <c r="AD316" s="16">
        <f t="shared" si="34"/>
        <v>0</v>
      </c>
      <c r="AE316" s="17" t="str">
        <f t="shared" si="33"/>
        <v>(0, 0, 0)</v>
      </c>
      <c r="AF316" s="17">
        <f>COUNTIFS(Pirma_Karta[Līga],Pirma_Karta[[#This Row],[Līga]],Pirma_Karta[VS Kopā],"&gt;"&amp;Pirma_Karta[[#This Row],[VS Kopā]])+1</f>
        <v>1</v>
      </c>
      <c r="AG316" s="19">
        <f t="shared" si="37"/>
        <v>0</v>
      </c>
      <c r="AH316" s="15">
        <f>RANK(Pirma_Karta[[#This Row],[Punkti
 (GS + VS)]],Pirma_Karta[Punkti
 (GS + VS)],0)</f>
        <v>162</v>
      </c>
      <c r="AI316" s="15">
        <f>COUNTIFS(Pirma_Karta[Līga],Pirma_Karta[[#This Row],[Līga]],Pirma_Karta[Punkti
 (GS + VS)],"&gt;"&amp;Pirma_Karta[Punkti
 (GS + VS)])+1</f>
        <v>1</v>
      </c>
    </row>
    <row r="317" spans="1:35" ht="15.75" hidden="1" x14ac:dyDescent="0.25">
      <c r="A317" s="9">
        <v>313</v>
      </c>
      <c r="B317" s="26"/>
      <c r="C317" s="34"/>
      <c r="D317" s="209"/>
      <c r="E317" s="46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2">
        <f t="shared" si="35"/>
        <v>0</v>
      </c>
      <c r="Q317" s="40" t="str">
        <f t="shared" si="36"/>
        <v>(0, 0, 0)</v>
      </c>
      <c r="R317" s="40">
        <f>COUNTIFS(Pirma_Karta[Līga],Pirma_Karta[[#This Row],[Līga]],Pirma_Karta[[GS Kopā ]],"&gt;"&amp;Pirma_Karta[[#This Row],[GS Kopā ]])+1</f>
        <v>1</v>
      </c>
      <c r="S317" s="46"/>
      <c r="T317" s="214"/>
      <c r="U317" s="214"/>
      <c r="V317" s="214"/>
      <c r="W317" s="214"/>
      <c r="X317" s="214"/>
      <c r="Y317" s="214"/>
      <c r="Z317" s="214"/>
      <c r="AA317" s="214"/>
      <c r="AB317" s="214"/>
      <c r="AC317" s="214"/>
      <c r="AD317" s="16">
        <f t="shared" si="34"/>
        <v>0</v>
      </c>
      <c r="AE317" s="17" t="str">
        <f t="shared" si="33"/>
        <v>(0, 0, 0)</v>
      </c>
      <c r="AF317" s="17">
        <f>COUNTIFS(Pirma_Karta[Līga],Pirma_Karta[[#This Row],[Līga]],Pirma_Karta[VS Kopā],"&gt;"&amp;Pirma_Karta[[#This Row],[VS Kopā]])+1</f>
        <v>1</v>
      </c>
      <c r="AG317" s="19">
        <f t="shared" si="37"/>
        <v>0</v>
      </c>
      <c r="AH317" s="15">
        <f>RANK(Pirma_Karta[[#This Row],[Punkti
 (GS + VS)]],Pirma_Karta[Punkti
 (GS + VS)],0)</f>
        <v>162</v>
      </c>
      <c r="AI317" s="15">
        <f>COUNTIFS(Pirma_Karta[Līga],Pirma_Karta[[#This Row],[Līga]],Pirma_Karta[Punkti
 (GS + VS)],"&gt;"&amp;Pirma_Karta[Punkti
 (GS + VS)])+1</f>
        <v>1</v>
      </c>
    </row>
    <row r="318" spans="1:35" ht="15.75" hidden="1" x14ac:dyDescent="0.25">
      <c r="A318" s="9">
        <v>314</v>
      </c>
      <c r="B318" s="26"/>
      <c r="C318" s="34"/>
      <c r="D318" s="209"/>
      <c r="E318" s="46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2">
        <f t="shared" si="35"/>
        <v>0</v>
      </c>
      <c r="Q318" s="40" t="str">
        <f t="shared" si="36"/>
        <v>(0, 0, 0)</v>
      </c>
      <c r="R318" s="40">
        <f>COUNTIFS(Pirma_Karta[Līga],Pirma_Karta[[#This Row],[Līga]],Pirma_Karta[[GS Kopā ]],"&gt;"&amp;Pirma_Karta[[#This Row],[GS Kopā ]])+1</f>
        <v>1</v>
      </c>
      <c r="S318" s="46"/>
      <c r="T318" s="214"/>
      <c r="U318" s="214"/>
      <c r="V318" s="214"/>
      <c r="W318" s="214"/>
      <c r="X318" s="214"/>
      <c r="Y318" s="214"/>
      <c r="Z318" s="214"/>
      <c r="AA318" s="214"/>
      <c r="AB318" s="214"/>
      <c r="AC318" s="214"/>
      <c r="AD318" s="16">
        <f t="shared" si="34"/>
        <v>0</v>
      </c>
      <c r="AE318" s="17" t="str">
        <f t="shared" si="33"/>
        <v>(0, 0, 0)</v>
      </c>
      <c r="AF318" s="17">
        <f>COUNTIFS(Pirma_Karta[Līga],Pirma_Karta[[#This Row],[Līga]],Pirma_Karta[VS Kopā],"&gt;"&amp;Pirma_Karta[[#This Row],[VS Kopā]])+1</f>
        <v>1</v>
      </c>
      <c r="AG318" s="19">
        <f t="shared" si="37"/>
        <v>0</v>
      </c>
      <c r="AH318" s="15">
        <f>RANK(Pirma_Karta[[#This Row],[Punkti
 (GS + VS)]],Pirma_Karta[Punkti
 (GS + VS)],0)</f>
        <v>162</v>
      </c>
      <c r="AI318" s="15">
        <f>COUNTIFS(Pirma_Karta[Līga],Pirma_Karta[[#This Row],[Līga]],Pirma_Karta[Punkti
 (GS + VS)],"&gt;"&amp;Pirma_Karta[Punkti
 (GS + VS)])+1</f>
        <v>1</v>
      </c>
    </row>
    <row r="319" spans="1:35" ht="15.75" hidden="1" x14ac:dyDescent="0.25">
      <c r="A319" s="9">
        <v>315</v>
      </c>
      <c r="B319" s="26"/>
      <c r="C319" s="34"/>
      <c r="D319" s="209"/>
      <c r="E319" s="46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2">
        <f t="shared" si="35"/>
        <v>0</v>
      </c>
      <c r="Q319" s="40" t="str">
        <f t="shared" si="36"/>
        <v>(0, 0, 0)</v>
      </c>
      <c r="R319" s="40">
        <f>COUNTIFS(Pirma_Karta[Līga],Pirma_Karta[[#This Row],[Līga]],Pirma_Karta[[GS Kopā ]],"&gt;"&amp;Pirma_Karta[[#This Row],[GS Kopā ]])+1</f>
        <v>1</v>
      </c>
      <c r="S319" s="46"/>
      <c r="T319" s="214"/>
      <c r="U319" s="214"/>
      <c r="V319" s="214"/>
      <c r="W319" s="214"/>
      <c r="X319" s="214"/>
      <c r="Y319" s="214"/>
      <c r="Z319" s="214"/>
      <c r="AA319" s="214"/>
      <c r="AB319" s="214"/>
      <c r="AC319" s="214"/>
      <c r="AD319" s="16">
        <f t="shared" si="34"/>
        <v>0</v>
      </c>
      <c r="AE319" s="17" t="str">
        <f t="shared" si="33"/>
        <v>(0, 0, 0)</v>
      </c>
      <c r="AF319" s="17">
        <f>COUNTIFS(Pirma_Karta[Līga],Pirma_Karta[[#This Row],[Līga]],Pirma_Karta[VS Kopā],"&gt;"&amp;Pirma_Karta[[#This Row],[VS Kopā]])+1</f>
        <v>1</v>
      </c>
      <c r="AG319" s="19">
        <f t="shared" si="37"/>
        <v>0</v>
      </c>
      <c r="AH319" s="15">
        <f>RANK(Pirma_Karta[[#This Row],[Punkti
 (GS + VS)]],Pirma_Karta[Punkti
 (GS + VS)],0)</f>
        <v>162</v>
      </c>
      <c r="AI319" s="15">
        <f>COUNTIFS(Pirma_Karta[Līga],Pirma_Karta[[#This Row],[Līga]],Pirma_Karta[Punkti
 (GS + VS)],"&gt;"&amp;Pirma_Karta[Punkti
 (GS + VS)])+1</f>
        <v>1</v>
      </c>
    </row>
    <row r="320" spans="1:35" ht="15.75" hidden="1" x14ac:dyDescent="0.25">
      <c r="A320" s="9">
        <v>316</v>
      </c>
      <c r="B320" s="26"/>
      <c r="C320" s="34"/>
      <c r="D320" s="212"/>
      <c r="E320" s="46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2">
        <f t="shared" si="35"/>
        <v>0</v>
      </c>
      <c r="Q320" s="40" t="str">
        <f t="shared" si="36"/>
        <v>(0, 0, 0)</v>
      </c>
      <c r="R320" s="40">
        <f>COUNTIFS(Pirma_Karta[Līga],Pirma_Karta[[#This Row],[Līga]],Pirma_Karta[[GS Kopā ]],"&gt;"&amp;Pirma_Karta[[#This Row],[GS Kopā ]])+1</f>
        <v>1</v>
      </c>
      <c r="S320" s="46"/>
      <c r="T320" s="214"/>
      <c r="U320" s="214"/>
      <c r="V320" s="214"/>
      <c r="W320" s="214"/>
      <c r="X320" s="214"/>
      <c r="Y320" s="214"/>
      <c r="Z320" s="214"/>
      <c r="AA320" s="214"/>
      <c r="AB320" s="214"/>
      <c r="AC320" s="214"/>
      <c r="AD320" s="16">
        <f t="shared" si="34"/>
        <v>0</v>
      </c>
      <c r="AE320" s="17" t="str">
        <f t="shared" si="33"/>
        <v>(0, 0, 0)</v>
      </c>
      <c r="AF320" s="17">
        <f>COUNTIFS(Pirma_Karta[Līga],Pirma_Karta[[#This Row],[Līga]],Pirma_Karta[VS Kopā],"&gt;"&amp;Pirma_Karta[[#This Row],[VS Kopā]])+1</f>
        <v>1</v>
      </c>
      <c r="AG320" s="19">
        <f t="shared" si="37"/>
        <v>0</v>
      </c>
      <c r="AH320" s="15">
        <f>RANK(Pirma_Karta[[#This Row],[Punkti
 (GS + VS)]],Pirma_Karta[Punkti
 (GS + VS)],0)</f>
        <v>162</v>
      </c>
      <c r="AI320" s="15">
        <f>COUNTIFS(Pirma_Karta[Līga],Pirma_Karta[[#This Row],[Līga]],Pirma_Karta[Punkti
 (GS + VS)],"&gt;"&amp;Pirma_Karta[Punkti
 (GS + VS)])+1</f>
        <v>1</v>
      </c>
    </row>
    <row r="321" spans="1:35" ht="15.75" hidden="1" x14ac:dyDescent="0.25">
      <c r="A321" s="9">
        <v>317</v>
      </c>
      <c r="B321" s="26"/>
      <c r="C321" s="34"/>
      <c r="D321" s="209"/>
      <c r="E321" s="46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2">
        <f t="shared" si="35"/>
        <v>0</v>
      </c>
      <c r="Q321" s="40" t="str">
        <f t="shared" si="36"/>
        <v>(0, 0, 0)</v>
      </c>
      <c r="R321" s="40">
        <f>COUNTIFS(Pirma_Karta[Līga],Pirma_Karta[[#This Row],[Līga]],Pirma_Karta[[GS Kopā ]],"&gt;"&amp;Pirma_Karta[[#This Row],[GS Kopā ]])+1</f>
        <v>1</v>
      </c>
      <c r="S321" s="46"/>
      <c r="T321" s="214"/>
      <c r="U321" s="214"/>
      <c r="V321" s="214"/>
      <c r="W321" s="214"/>
      <c r="X321" s="214"/>
      <c r="Y321" s="214"/>
      <c r="Z321" s="214"/>
      <c r="AA321" s="214"/>
      <c r="AB321" s="214"/>
      <c r="AC321" s="214"/>
      <c r="AD321" s="16">
        <f t="shared" si="34"/>
        <v>0</v>
      </c>
      <c r="AE321" s="17" t="str">
        <f t="shared" si="33"/>
        <v>(0, 0, 0)</v>
      </c>
      <c r="AF321" s="17">
        <f>COUNTIFS(Pirma_Karta[Līga],Pirma_Karta[[#This Row],[Līga]],Pirma_Karta[VS Kopā],"&gt;"&amp;Pirma_Karta[[#This Row],[VS Kopā]])+1</f>
        <v>1</v>
      </c>
      <c r="AG321" s="19">
        <f t="shared" si="37"/>
        <v>0</v>
      </c>
      <c r="AH321" s="15">
        <f>RANK(Pirma_Karta[[#This Row],[Punkti
 (GS + VS)]],Pirma_Karta[Punkti
 (GS + VS)],0)</f>
        <v>162</v>
      </c>
      <c r="AI321" s="15">
        <f>COUNTIFS(Pirma_Karta[Līga],Pirma_Karta[[#This Row],[Līga]],Pirma_Karta[Punkti
 (GS + VS)],"&gt;"&amp;Pirma_Karta[Punkti
 (GS + VS)])+1</f>
        <v>1</v>
      </c>
    </row>
    <row r="322" spans="1:35" ht="15.75" hidden="1" x14ac:dyDescent="0.25">
      <c r="A322" s="9">
        <v>318</v>
      </c>
      <c r="B322" s="26"/>
      <c r="C322" s="34"/>
      <c r="D322" s="209"/>
      <c r="E322" s="46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2">
        <f t="shared" si="35"/>
        <v>0</v>
      </c>
      <c r="Q322" s="40" t="str">
        <f t="shared" si="36"/>
        <v>(0, 0, 0)</v>
      </c>
      <c r="R322" s="40">
        <f>COUNTIFS(Pirma_Karta[Līga],Pirma_Karta[[#This Row],[Līga]],Pirma_Karta[[GS Kopā ]],"&gt;"&amp;Pirma_Karta[[#This Row],[GS Kopā ]])+1</f>
        <v>1</v>
      </c>
      <c r="S322" s="46"/>
      <c r="T322" s="214"/>
      <c r="U322" s="214"/>
      <c r="V322" s="214"/>
      <c r="W322" s="214"/>
      <c r="X322" s="214"/>
      <c r="Y322" s="214"/>
      <c r="Z322" s="214"/>
      <c r="AA322" s="214"/>
      <c r="AB322" s="214"/>
      <c r="AC322" s="214"/>
      <c r="AD322" s="16">
        <f t="shared" si="34"/>
        <v>0</v>
      </c>
      <c r="AE322" s="17" t="str">
        <f t="shared" si="33"/>
        <v>(0, 0, 0)</v>
      </c>
      <c r="AF322" s="17">
        <f>COUNTIFS(Pirma_Karta[Līga],Pirma_Karta[[#This Row],[Līga]],Pirma_Karta[VS Kopā],"&gt;"&amp;Pirma_Karta[[#This Row],[VS Kopā]])+1</f>
        <v>1</v>
      </c>
      <c r="AG322" s="19">
        <f t="shared" si="37"/>
        <v>0</v>
      </c>
      <c r="AH322" s="15">
        <f>RANK(Pirma_Karta[[#This Row],[Punkti
 (GS + VS)]],Pirma_Karta[Punkti
 (GS + VS)],0)</f>
        <v>162</v>
      </c>
      <c r="AI322" s="15">
        <f>COUNTIFS(Pirma_Karta[Līga],Pirma_Karta[[#This Row],[Līga]],Pirma_Karta[Punkti
 (GS + VS)],"&gt;"&amp;Pirma_Karta[Punkti
 (GS + VS)])+1</f>
        <v>1</v>
      </c>
    </row>
    <row r="323" spans="1:35" ht="15.75" hidden="1" x14ac:dyDescent="0.25">
      <c r="A323" s="9">
        <v>319</v>
      </c>
      <c r="B323" s="26"/>
      <c r="C323" s="34"/>
      <c r="D323" s="209"/>
      <c r="E323" s="46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2">
        <f t="shared" si="35"/>
        <v>0</v>
      </c>
      <c r="Q323" s="40" t="str">
        <f t="shared" si="36"/>
        <v>(0, 0, 0)</v>
      </c>
      <c r="R323" s="40">
        <f>COUNTIFS(Pirma_Karta[Līga],Pirma_Karta[[#This Row],[Līga]],Pirma_Karta[[GS Kopā ]],"&gt;"&amp;Pirma_Karta[[#This Row],[GS Kopā ]])+1</f>
        <v>1</v>
      </c>
      <c r="S323" s="46"/>
      <c r="T323" s="214"/>
      <c r="U323" s="214"/>
      <c r="V323" s="214"/>
      <c r="W323" s="214"/>
      <c r="X323" s="214"/>
      <c r="Y323" s="214"/>
      <c r="Z323" s="214"/>
      <c r="AA323" s="214"/>
      <c r="AB323" s="214"/>
      <c r="AC323" s="214"/>
      <c r="AD323" s="16">
        <f t="shared" si="34"/>
        <v>0</v>
      </c>
      <c r="AE323" s="17" t="str">
        <f t="shared" ref="AE323:AE386" si="38">"("&amp;COUNTIF(T323:AC323,10)&amp;", "&amp;COUNTIF(T323:AC323,9)&amp;", "&amp;COUNTIF(T323:AC323,8)&amp;")"</f>
        <v>(0, 0, 0)</v>
      </c>
      <c r="AF323" s="17">
        <f>COUNTIFS(Pirma_Karta[Līga],Pirma_Karta[[#This Row],[Līga]],Pirma_Karta[VS Kopā],"&gt;"&amp;Pirma_Karta[[#This Row],[VS Kopā]])+1</f>
        <v>1</v>
      </c>
      <c r="AG323" s="19">
        <f t="shared" si="37"/>
        <v>0</v>
      </c>
      <c r="AH323" s="15">
        <f>RANK(Pirma_Karta[[#This Row],[Punkti
 (GS + VS)]],Pirma_Karta[Punkti
 (GS + VS)],0)</f>
        <v>162</v>
      </c>
      <c r="AI323" s="15">
        <f>COUNTIFS(Pirma_Karta[Līga],Pirma_Karta[[#This Row],[Līga]],Pirma_Karta[Punkti
 (GS + VS)],"&gt;"&amp;Pirma_Karta[Punkti
 (GS + VS)])+1</f>
        <v>1</v>
      </c>
    </row>
    <row r="324" spans="1:35" ht="15.75" hidden="1" x14ac:dyDescent="0.25">
      <c r="A324" s="9">
        <v>320</v>
      </c>
      <c r="B324" s="26"/>
      <c r="C324" s="34"/>
      <c r="D324" s="209"/>
      <c r="E324" s="4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2">
        <f t="shared" si="35"/>
        <v>0</v>
      </c>
      <c r="Q324" s="40" t="str">
        <f t="shared" si="36"/>
        <v>(0, 0, 0)</v>
      </c>
      <c r="R324" s="40">
        <f>COUNTIFS(Pirma_Karta[Līga],Pirma_Karta[[#This Row],[Līga]],Pirma_Karta[[GS Kopā ]],"&gt;"&amp;Pirma_Karta[[#This Row],[GS Kopā ]])+1</f>
        <v>1</v>
      </c>
      <c r="S324" s="46"/>
      <c r="T324" s="214"/>
      <c r="U324" s="214"/>
      <c r="V324" s="214"/>
      <c r="W324" s="214"/>
      <c r="X324" s="214"/>
      <c r="Y324" s="214"/>
      <c r="Z324" s="214"/>
      <c r="AA324" s="214"/>
      <c r="AB324" s="214"/>
      <c r="AC324" s="214"/>
      <c r="AD324" s="16">
        <f t="shared" si="34"/>
        <v>0</v>
      </c>
      <c r="AE324" s="17" t="str">
        <f t="shared" si="38"/>
        <v>(0, 0, 0)</v>
      </c>
      <c r="AF324" s="17">
        <f>COUNTIFS(Pirma_Karta[Līga],Pirma_Karta[[#This Row],[Līga]],Pirma_Karta[VS Kopā],"&gt;"&amp;Pirma_Karta[[#This Row],[VS Kopā]])+1</f>
        <v>1</v>
      </c>
      <c r="AG324" s="19">
        <f t="shared" si="37"/>
        <v>0</v>
      </c>
      <c r="AH324" s="15">
        <f>RANK(Pirma_Karta[[#This Row],[Punkti
 (GS + VS)]],Pirma_Karta[Punkti
 (GS + VS)],0)</f>
        <v>162</v>
      </c>
      <c r="AI324" s="15">
        <f>COUNTIFS(Pirma_Karta[Līga],Pirma_Karta[[#This Row],[Līga]],Pirma_Karta[Punkti
 (GS + VS)],"&gt;"&amp;Pirma_Karta[Punkti
 (GS + VS)])+1</f>
        <v>1</v>
      </c>
    </row>
    <row r="325" spans="1:35" ht="15.75" hidden="1" x14ac:dyDescent="0.25">
      <c r="A325" s="9">
        <v>321</v>
      </c>
      <c r="B325" s="26"/>
      <c r="C325" s="34"/>
      <c r="D325" s="209"/>
      <c r="E325" s="46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2">
        <f t="shared" si="35"/>
        <v>0</v>
      </c>
      <c r="Q325" s="40" t="str">
        <f t="shared" si="36"/>
        <v>(0, 0, 0)</v>
      </c>
      <c r="R325" s="40">
        <f>COUNTIFS(Pirma_Karta[Līga],Pirma_Karta[[#This Row],[Līga]],Pirma_Karta[[GS Kopā ]],"&gt;"&amp;Pirma_Karta[[#This Row],[GS Kopā ]])+1</f>
        <v>1</v>
      </c>
      <c r="S325" s="46"/>
      <c r="T325" s="214"/>
      <c r="U325" s="214"/>
      <c r="V325" s="214"/>
      <c r="W325" s="214"/>
      <c r="X325" s="214"/>
      <c r="Y325" s="214"/>
      <c r="Z325" s="214"/>
      <c r="AA325" s="214"/>
      <c r="AB325" s="214"/>
      <c r="AC325" s="214"/>
      <c r="AD325" s="16">
        <f t="shared" ref="AD325:AD388" si="39">SUM(T325:AC325)</f>
        <v>0</v>
      </c>
      <c r="AE325" s="17" t="str">
        <f t="shared" si="38"/>
        <v>(0, 0, 0)</v>
      </c>
      <c r="AF325" s="17">
        <f>COUNTIFS(Pirma_Karta[Līga],Pirma_Karta[[#This Row],[Līga]],Pirma_Karta[VS Kopā],"&gt;"&amp;Pirma_Karta[[#This Row],[VS Kopā]])+1</f>
        <v>1</v>
      </c>
      <c r="AG325" s="19">
        <f t="shared" si="37"/>
        <v>0</v>
      </c>
      <c r="AH325" s="15">
        <f>RANK(Pirma_Karta[[#This Row],[Punkti
 (GS + VS)]],Pirma_Karta[Punkti
 (GS + VS)],0)</f>
        <v>162</v>
      </c>
      <c r="AI325" s="15">
        <f>COUNTIFS(Pirma_Karta[Līga],Pirma_Karta[[#This Row],[Līga]],Pirma_Karta[Punkti
 (GS + VS)],"&gt;"&amp;Pirma_Karta[Punkti
 (GS + VS)])+1</f>
        <v>1</v>
      </c>
    </row>
    <row r="326" spans="1:35" ht="15.75" hidden="1" x14ac:dyDescent="0.25">
      <c r="A326" s="9">
        <v>322</v>
      </c>
      <c r="B326" s="26"/>
      <c r="C326" s="34"/>
      <c r="D326" s="209"/>
      <c r="E326" s="46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2">
        <f t="shared" si="35"/>
        <v>0</v>
      </c>
      <c r="Q326" s="40" t="str">
        <f t="shared" si="36"/>
        <v>(0, 0, 0)</v>
      </c>
      <c r="R326" s="40">
        <f>COUNTIFS(Pirma_Karta[Līga],Pirma_Karta[[#This Row],[Līga]],Pirma_Karta[[GS Kopā ]],"&gt;"&amp;Pirma_Karta[[#This Row],[GS Kopā ]])+1</f>
        <v>1</v>
      </c>
      <c r="S326" s="46"/>
      <c r="T326" s="214"/>
      <c r="U326" s="214"/>
      <c r="V326" s="214"/>
      <c r="W326" s="214"/>
      <c r="X326" s="214"/>
      <c r="Y326" s="214"/>
      <c r="Z326" s="214"/>
      <c r="AA326" s="214"/>
      <c r="AB326" s="214"/>
      <c r="AC326" s="214"/>
      <c r="AD326" s="16">
        <f t="shared" si="39"/>
        <v>0</v>
      </c>
      <c r="AE326" s="17" t="str">
        <f t="shared" si="38"/>
        <v>(0, 0, 0)</v>
      </c>
      <c r="AF326" s="17">
        <f>COUNTIFS(Pirma_Karta[Līga],Pirma_Karta[[#This Row],[Līga]],Pirma_Karta[VS Kopā],"&gt;"&amp;Pirma_Karta[[#This Row],[VS Kopā]])+1</f>
        <v>1</v>
      </c>
      <c r="AG326" s="19">
        <f t="shared" si="37"/>
        <v>0</v>
      </c>
      <c r="AH326" s="15">
        <f>RANK(Pirma_Karta[[#This Row],[Punkti
 (GS + VS)]],Pirma_Karta[Punkti
 (GS + VS)],0)</f>
        <v>162</v>
      </c>
      <c r="AI326" s="15">
        <f>COUNTIFS(Pirma_Karta[Līga],Pirma_Karta[[#This Row],[Līga]],Pirma_Karta[Punkti
 (GS + VS)],"&gt;"&amp;Pirma_Karta[Punkti
 (GS + VS)])+1</f>
        <v>1</v>
      </c>
    </row>
    <row r="327" spans="1:35" ht="15.75" hidden="1" x14ac:dyDescent="0.25">
      <c r="A327" s="9">
        <v>323</v>
      </c>
      <c r="B327" s="26"/>
      <c r="C327" s="34"/>
      <c r="D327" s="209"/>
      <c r="E327" s="46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2">
        <f t="shared" si="35"/>
        <v>0</v>
      </c>
      <c r="Q327" s="40" t="str">
        <f t="shared" si="36"/>
        <v>(0, 0, 0)</v>
      </c>
      <c r="R327" s="40">
        <f>COUNTIFS(Pirma_Karta[Līga],Pirma_Karta[[#This Row],[Līga]],Pirma_Karta[[GS Kopā ]],"&gt;"&amp;Pirma_Karta[[#This Row],[GS Kopā ]])+1</f>
        <v>1</v>
      </c>
      <c r="S327" s="46"/>
      <c r="T327" s="214"/>
      <c r="U327" s="214"/>
      <c r="V327" s="214"/>
      <c r="W327" s="214"/>
      <c r="X327" s="214"/>
      <c r="Y327" s="214"/>
      <c r="Z327" s="214"/>
      <c r="AA327" s="214"/>
      <c r="AB327" s="214"/>
      <c r="AC327" s="214"/>
      <c r="AD327" s="16">
        <f t="shared" si="39"/>
        <v>0</v>
      </c>
      <c r="AE327" s="17" t="str">
        <f t="shared" si="38"/>
        <v>(0, 0, 0)</v>
      </c>
      <c r="AF327" s="17">
        <f>COUNTIFS(Pirma_Karta[Līga],Pirma_Karta[[#This Row],[Līga]],Pirma_Karta[VS Kopā],"&gt;"&amp;Pirma_Karta[[#This Row],[VS Kopā]])+1</f>
        <v>1</v>
      </c>
      <c r="AG327" s="19">
        <f t="shared" si="37"/>
        <v>0</v>
      </c>
      <c r="AH327" s="15">
        <f>RANK(Pirma_Karta[[#This Row],[Punkti
 (GS + VS)]],Pirma_Karta[Punkti
 (GS + VS)],0)</f>
        <v>162</v>
      </c>
      <c r="AI327" s="15">
        <f>COUNTIFS(Pirma_Karta[Līga],Pirma_Karta[[#This Row],[Līga]],Pirma_Karta[Punkti
 (GS + VS)],"&gt;"&amp;Pirma_Karta[Punkti
 (GS + VS)])+1</f>
        <v>1</v>
      </c>
    </row>
    <row r="328" spans="1:35" ht="15.75" hidden="1" x14ac:dyDescent="0.25">
      <c r="A328" s="9">
        <v>324</v>
      </c>
      <c r="B328" s="26"/>
      <c r="C328" s="34"/>
      <c r="D328" s="209"/>
      <c r="E328" s="46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2">
        <f t="shared" si="35"/>
        <v>0</v>
      </c>
      <c r="Q328" s="40" t="str">
        <f t="shared" si="36"/>
        <v>(0, 0, 0)</v>
      </c>
      <c r="R328" s="40">
        <f>COUNTIFS(Pirma_Karta[Līga],Pirma_Karta[[#This Row],[Līga]],Pirma_Karta[[GS Kopā ]],"&gt;"&amp;Pirma_Karta[[#This Row],[GS Kopā ]])+1</f>
        <v>1</v>
      </c>
      <c r="S328" s="46"/>
      <c r="T328" s="214"/>
      <c r="U328" s="214"/>
      <c r="V328" s="214"/>
      <c r="W328" s="214"/>
      <c r="X328" s="214"/>
      <c r="Y328" s="214"/>
      <c r="Z328" s="214"/>
      <c r="AA328" s="214"/>
      <c r="AB328" s="214"/>
      <c r="AC328" s="214"/>
      <c r="AD328" s="16">
        <f t="shared" si="39"/>
        <v>0</v>
      </c>
      <c r="AE328" s="17" t="str">
        <f t="shared" si="38"/>
        <v>(0, 0, 0)</v>
      </c>
      <c r="AF328" s="17">
        <f>COUNTIFS(Pirma_Karta[Līga],Pirma_Karta[[#This Row],[Līga]],Pirma_Karta[VS Kopā],"&gt;"&amp;Pirma_Karta[[#This Row],[VS Kopā]])+1</f>
        <v>1</v>
      </c>
      <c r="AG328" s="19">
        <f t="shared" si="37"/>
        <v>0</v>
      </c>
      <c r="AH328" s="15">
        <f>RANK(Pirma_Karta[[#This Row],[Punkti
 (GS + VS)]],Pirma_Karta[Punkti
 (GS + VS)],0)</f>
        <v>162</v>
      </c>
      <c r="AI328" s="15">
        <f>COUNTIFS(Pirma_Karta[Līga],Pirma_Karta[[#This Row],[Līga]],Pirma_Karta[Punkti
 (GS + VS)],"&gt;"&amp;Pirma_Karta[Punkti
 (GS + VS)])+1</f>
        <v>1</v>
      </c>
    </row>
    <row r="329" spans="1:35" ht="15.75" hidden="1" x14ac:dyDescent="0.25">
      <c r="A329" s="9">
        <v>325</v>
      </c>
      <c r="B329" s="26"/>
      <c r="C329" s="34"/>
      <c r="D329" s="209"/>
      <c r="E329" s="46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2">
        <f t="shared" si="35"/>
        <v>0</v>
      </c>
      <c r="Q329" s="40" t="str">
        <f t="shared" si="36"/>
        <v>(0, 0, 0)</v>
      </c>
      <c r="R329" s="40">
        <f>COUNTIFS(Pirma_Karta[Līga],Pirma_Karta[[#This Row],[Līga]],Pirma_Karta[[GS Kopā ]],"&gt;"&amp;Pirma_Karta[[#This Row],[GS Kopā ]])+1</f>
        <v>1</v>
      </c>
      <c r="S329" s="46"/>
      <c r="T329" s="214"/>
      <c r="U329" s="214"/>
      <c r="V329" s="214"/>
      <c r="W329" s="214"/>
      <c r="X329" s="214"/>
      <c r="Y329" s="214"/>
      <c r="Z329" s="214"/>
      <c r="AA329" s="214"/>
      <c r="AB329" s="214"/>
      <c r="AC329" s="214"/>
      <c r="AD329" s="16">
        <f t="shared" si="39"/>
        <v>0</v>
      </c>
      <c r="AE329" s="17" t="str">
        <f t="shared" si="38"/>
        <v>(0, 0, 0)</v>
      </c>
      <c r="AF329" s="17">
        <f>COUNTIFS(Pirma_Karta[Līga],Pirma_Karta[[#This Row],[Līga]],Pirma_Karta[VS Kopā],"&gt;"&amp;Pirma_Karta[[#This Row],[VS Kopā]])+1</f>
        <v>1</v>
      </c>
      <c r="AG329" s="19">
        <f t="shared" si="37"/>
        <v>0</v>
      </c>
      <c r="AH329" s="15">
        <f>RANK(Pirma_Karta[[#This Row],[Punkti
 (GS + VS)]],Pirma_Karta[Punkti
 (GS + VS)],0)</f>
        <v>162</v>
      </c>
      <c r="AI329" s="15">
        <f>COUNTIFS(Pirma_Karta[Līga],Pirma_Karta[[#This Row],[Līga]],Pirma_Karta[Punkti
 (GS + VS)],"&gt;"&amp;Pirma_Karta[Punkti
 (GS + VS)])+1</f>
        <v>1</v>
      </c>
    </row>
    <row r="330" spans="1:35" ht="15.75" hidden="1" x14ac:dyDescent="0.25">
      <c r="A330" s="9">
        <v>326</v>
      </c>
      <c r="B330" s="26"/>
      <c r="C330" s="34"/>
      <c r="D330" s="209"/>
      <c r="E330" s="46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2">
        <f t="shared" si="35"/>
        <v>0</v>
      </c>
      <c r="Q330" s="40" t="str">
        <f t="shared" si="36"/>
        <v>(0, 0, 0)</v>
      </c>
      <c r="R330" s="40">
        <f>COUNTIFS(Pirma_Karta[Līga],Pirma_Karta[[#This Row],[Līga]],Pirma_Karta[[GS Kopā ]],"&gt;"&amp;Pirma_Karta[[#This Row],[GS Kopā ]])+1</f>
        <v>1</v>
      </c>
      <c r="S330" s="46"/>
      <c r="T330" s="214"/>
      <c r="U330" s="214"/>
      <c r="V330" s="214"/>
      <c r="W330" s="214"/>
      <c r="X330" s="214"/>
      <c r="Y330" s="214"/>
      <c r="Z330" s="214"/>
      <c r="AA330" s="214"/>
      <c r="AB330" s="214"/>
      <c r="AC330" s="214"/>
      <c r="AD330" s="16">
        <f t="shared" si="39"/>
        <v>0</v>
      </c>
      <c r="AE330" s="17" t="str">
        <f t="shared" si="38"/>
        <v>(0, 0, 0)</v>
      </c>
      <c r="AF330" s="17">
        <f>COUNTIFS(Pirma_Karta[Līga],Pirma_Karta[[#This Row],[Līga]],Pirma_Karta[VS Kopā],"&gt;"&amp;Pirma_Karta[[#This Row],[VS Kopā]])+1</f>
        <v>1</v>
      </c>
      <c r="AG330" s="19">
        <f t="shared" si="37"/>
        <v>0</v>
      </c>
      <c r="AH330" s="15">
        <f>RANK(Pirma_Karta[[#This Row],[Punkti
 (GS + VS)]],Pirma_Karta[Punkti
 (GS + VS)],0)</f>
        <v>162</v>
      </c>
      <c r="AI330" s="15">
        <f>COUNTIFS(Pirma_Karta[Līga],Pirma_Karta[[#This Row],[Līga]],Pirma_Karta[Punkti
 (GS + VS)],"&gt;"&amp;Pirma_Karta[Punkti
 (GS + VS)])+1</f>
        <v>1</v>
      </c>
    </row>
    <row r="331" spans="1:35" ht="15.75" hidden="1" x14ac:dyDescent="0.25">
      <c r="A331" s="9">
        <v>327</v>
      </c>
      <c r="B331" s="26"/>
      <c r="C331" s="34"/>
      <c r="D331" s="209"/>
      <c r="E331" s="46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2">
        <f t="shared" si="35"/>
        <v>0</v>
      </c>
      <c r="Q331" s="40" t="str">
        <f t="shared" si="36"/>
        <v>(0, 0, 0)</v>
      </c>
      <c r="R331" s="40">
        <f>COUNTIFS(Pirma_Karta[Līga],Pirma_Karta[[#This Row],[Līga]],Pirma_Karta[[GS Kopā ]],"&gt;"&amp;Pirma_Karta[[#This Row],[GS Kopā ]])+1</f>
        <v>1</v>
      </c>
      <c r="S331" s="46"/>
      <c r="T331" s="214"/>
      <c r="U331" s="214"/>
      <c r="V331" s="214"/>
      <c r="W331" s="214"/>
      <c r="X331" s="214"/>
      <c r="Y331" s="214"/>
      <c r="Z331" s="214"/>
      <c r="AA331" s="214"/>
      <c r="AB331" s="214"/>
      <c r="AC331" s="214"/>
      <c r="AD331" s="16">
        <f t="shared" si="39"/>
        <v>0</v>
      </c>
      <c r="AE331" s="17" t="str">
        <f t="shared" si="38"/>
        <v>(0, 0, 0)</v>
      </c>
      <c r="AF331" s="17">
        <f>COUNTIFS(Pirma_Karta[Līga],Pirma_Karta[[#This Row],[Līga]],Pirma_Karta[VS Kopā],"&gt;"&amp;Pirma_Karta[[#This Row],[VS Kopā]])+1</f>
        <v>1</v>
      </c>
      <c r="AG331" s="19">
        <f t="shared" si="37"/>
        <v>0</v>
      </c>
      <c r="AH331" s="15">
        <f>RANK(Pirma_Karta[[#This Row],[Punkti
 (GS + VS)]],Pirma_Karta[Punkti
 (GS + VS)],0)</f>
        <v>162</v>
      </c>
      <c r="AI331" s="15">
        <f>COUNTIFS(Pirma_Karta[Līga],Pirma_Karta[[#This Row],[Līga]],Pirma_Karta[Punkti
 (GS + VS)],"&gt;"&amp;Pirma_Karta[Punkti
 (GS + VS)])+1</f>
        <v>1</v>
      </c>
    </row>
    <row r="332" spans="1:35" ht="15.75" hidden="1" x14ac:dyDescent="0.25">
      <c r="A332" s="9">
        <v>328</v>
      </c>
      <c r="B332" s="26"/>
      <c r="C332" s="34"/>
      <c r="D332" s="209"/>
      <c r="E332" s="46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2">
        <f t="shared" si="35"/>
        <v>0</v>
      </c>
      <c r="Q332" s="40" t="str">
        <f t="shared" si="36"/>
        <v>(0, 0, 0)</v>
      </c>
      <c r="R332" s="40">
        <f>COUNTIFS(Pirma_Karta[Līga],Pirma_Karta[[#This Row],[Līga]],Pirma_Karta[[GS Kopā ]],"&gt;"&amp;Pirma_Karta[[#This Row],[GS Kopā ]])+1</f>
        <v>1</v>
      </c>
      <c r="S332" s="46"/>
      <c r="T332" s="214"/>
      <c r="U332" s="214"/>
      <c r="V332" s="214"/>
      <c r="W332" s="214"/>
      <c r="X332" s="214"/>
      <c r="Y332" s="214"/>
      <c r="Z332" s="214"/>
      <c r="AA332" s="214"/>
      <c r="AB332" s="214"/>
      <c r="AC332" s="214"/>
      <c r="AD332" s="16">
        <f t="shared" si="39"/>
        <v>0</v>
      </c>
      <c r="AE332" s="17" t="str">
        <f t="shared" si="38"/>
        <v>(0, 0, 0)</v>
      </c>
      <c r="AF332" s="17">
        <f>COUNTIFS(Pirma_Karta[Līga],Pirma_Karta[[#This Row],[Līga]],Pirma_Karta[VS Kopā],"&gt;"&amp;Pirma_Karta[[#This Row],[VS Kopā]])+1</f>
        <v>1</v>
      </c>
      <c r="AG332" s="19">
        <f t="shared" si="37"/>
        <v>0</v>
      </c>
      <c r="AH332" s="15">
        <f>RANK(Pirma_Karta[[#This Row],[Punkti
 (GS + VS)]],Pirma_Karta[Punkti
 (GS + VS)],0)</f>
        <v>162</v>
      </c>
      <c r="AI332" s="15">
        <f>COUNTIFS(Pirma_Karta[Līga],Pirma_Karta[[#This Row],[Līga]],Pirma_Karta[Punkti
 (GS + VS)],"&gt;"&amp;Pirma_Karta[Punkti
 (GS + VS)])+1</f>
        <v>1</v>
      </c>
    </row>
    <row r="333" spans="1:35" ht="15.75" hidden="1" x14ac:dyDescent="0.25">
      <c r="A333" s="9">
        <v>329</v>
      </c>
      <c r="B333" s="26"/>
      <c r="C333" s="34"/>
      <c r="D333" s="209"/>
      <c r="E333" s="46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2">
        <f t="shared" si="35"/>
        <v>0</v>
      </c>
      <c r="Q333" s="40" t="str">
        <f t="shared" si="36"/>
        <v>(0, 0, 0)</v>
      </c>
      <c r="R333" s="40">
        <f>COUNTIFS(Pirma_Karta[Līga],Pirma_Karta[[#This Row],[Līga]],Pirma_Karta[[GS Kopā ]],"&gt;"&amp;Pirma_Karta[[#This Row],[GS Kopā ]])+1</f>
        <v>1</v>
      </c>
      <c r="S333" s="46"/>
      <c r="T333" s="214"/>
      <c r="U333" s="214"/>
      <c r="V333" s="214"/>
      <c r="W333" s="214"/>
      <c r="X333" s="214"/>
      <c r="Y333" s="214"/>
      <c r="Z333" s="214"/>
      <c r="AA333" s="214"/>
      <c r="AB333" s="214"/>
      <c r="AC333" s="214"/>
      <c r="AD333" s="16">
        <f t="shared" si="39"/>
        <v>0</v>
      </c>
      <c r="AE333" s="17" t="str">
        <f t="shared" si="38"/>
        <v>(0, 0, 0)</v>
      </c>
      <c r="AF333" s="17">
        <f>COUNTIFS(Pirma_Karta[Līga],Pirma_Karta[[#This Row],[Līga]],Pirma_Karta[VS Kopā],"&gt;"&amp;Pirma_Karta[[#This Row],[VS Kopā]])+1</f>
        <v>1</v>
      </c>
      <c r="AG333" s="19">
        <f t="shared" si="37"/>
        <v>0</v>
      </c>
      <c r="AH333" s="15">
        <f>RANK(Pirma_Karta[[#This Row],[Punkti
 (GS + VS)]],Pirma_Karta[Punkti
 (GS + VS)],0)</f>
        <v>162</v>
      </c>
      <c r="AI333" s="15">
        <f>COUNTIFS(Pirma_Karta[Līga],Pirma_Karta[[#This Row],[Līga]],Pirma_Karta[Punkti
 (GS + VS)],"&gt;"&amp;Pirma_Karta[Punkti
 (GS + VS)])+1</f>
        <v>1</v>
      </c>
    </row>
    <row r="334" spans="1:35" ht="15.75" hidden="1" x14ac:dyDescent="0.25">
      <c r="A334" s="9">
        <v>330</v>
      </c>
      <c r="B334" s="26"/>
      <c r="C334" s="34"/>
      <c r="D334" s="209"/>
      <c r="E334" s="46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2">
        <f t="shared" si="35"/>
        <v>0</v>
      </c>
      <c r="Q334" s="40" t="str">
        <f t="shared" si="36"/>
        <v>(0, 0, 0)</v>
      </c>
      <c r="R334" s="40">
        <f>COUNTIFS(Pirma_Karta[Līga],Pirma_Karta[[#This Row],[Līga]],Pirma_Karta[[GS Kopā ]],"&gt;"&amp;Pirma_Karta[[#This Row],[GS Kopā ]])+1</f>
        <v>1</v>
      </c>
      <c r="S334" s="46"/>
      <c r="T334" s="214"/>
      <c r="U334" s="214"/>
      <c r="V334" s="214"/>
      <c r="W334" s="214"/>
      <c r="X334" s="214"/>
      <c r="Y334" s="214"/>
      <c r="Z334" s="214"/>
      <c r="AA334" s="214"/>
      <c r="AB334" s="214"/>
      <c r="AC334" s="214"/>
      <c r="AD334" s="16">
        <f t="shared" si="39"/>
        <v>0</v>
      </c>
      <c r="AE334" s="17" t="str">
        <f t="shared" si="38"/>
        <v>(0, 0, 0)</v>
      </c>
      <c r="AF334" s="17">
        <f>COUNTIFS(Pirma_Karta[Līga],Pirma_Karta[[#This Row],[Līga]],Pirma_Karta[VS Kopā],"&gt;"&amp;Pirma_Karta[[#This Row],[VS Kopā]])+1</f>
        <v>1</v>
      </c>
      <c r="AG334" s="19">
        <f t="shared" si="37"/>
        <v>0</v>
      </c>
      <c r="AH334" s="15">
        <f>RANK(Pirma_Karta[[#This Row],[Punkti
 (GS + VS)]],Pirma_Karta[Punkti
 (GS + VS)],0)</f>
        <v>162</v>
      </c>
      <c r="AI334" s="15">
        <f>COUNTIFS(Pirma_Karta[Līga],Pirma_Karta[[#This Row],[Līga]],Pirma_Karta[Punkti
 (GS + VS)],"&gt;"&amp;Pirma_Karta[Punkti
 (GS + VS)])+1</f>
        <v>1</v>
      </c>
    </row>
    <row r="335" spans="1:35" ht="15.75" hidden="1" x14ac:dyDescent="0.25">
      <c r="A335" s="9">
        <v>331</v>
      </c>
      <c r="B335" s="26"/>
      <c r="C335" s="34"/>
      <c r="D335" s="209"/>
      <c r="E335" s="46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2">
        <f t="shared" si="35"/>
        <v>0</v>
      </c>
      <c r="Q335" s="40" t="str">
        <f t="shared" si="36"/>
        <v>(0, 0, 0)</v>
      </c>
      <c r="R335" s="40">
        <f>COUNTIFS(Pirma_Karta[Līga],Pirma_Karta[[#This Row],[Līga]],Pirma_Karta[[GS Kopā ]],"&gt;"&amp;Pirma_Karta[[#This Row],[GS Kopā ]])+1</f>
        <v>1</v>
      </c>
      <c r="S335" s="46"/>
      <c r="T335" s="214"/>
      <c r="U335" s="214"/>
      <c r="V335" s="214"/>
      <c r="W335" s="214"/>
      <c r="X335" s="214"/>
      <c r="Y335" s="214"/>
      <c r="Z335" s="214"/>
      <c r="AA335" s="214"/>
      <c r="AB335" s="214"/>
      <c r="AC335" s="214"/>
      <c r="AD335" s="16">
        <f t="shared" si="39"/>
        <v>0</v>
      </c>
      <c r="AE335" s="17" t="str">
        <f t="shared" si="38"/>
        <v>(0, 0, 0)</v>
      </c>
      <c r="AF335" s="17">
        <f>COUNTIFS(Pirma_Karta[Līga],Pirma_Karta[[#This Row],[Līga]],Pirma_Karta[VS Kopā],"&gt;"&amp;Pirma_Karta[[#This Row],[VS Kopā]])+1</f>
        <v>1</v>
      </c>
      <c r="AG335" s="19">
        <f t="shared" si="37"/>
        <v>0</v>
      </c>
      <c r="AH335" s="15">
        <f>RANK(Pirma_Karta[[#This Row],[Punkti
 (GS + VS)]],Pirma_Karta[Punkti
 (GS + VS)],0)</f>
        <v>162</v>
      </c>
      <c r="AI335" s="15">
        <f>COUNTIFS(Pirma_Karta[Līga],Pirma_Karta[[#This Row],[Līga]],Pirma_Karta[Punkti
 (GS + VS)],"&gt;"&amp;Pirma_Karta[Punkti
 (GS + VS)])+1</f>
        <v>1</v>
      </c>
    </row>
    <row r="336" spans="1:35" ht="15.75" hidden="1" x14ac:dyDescent="0.25">
      <c r="A336" s="9">
        <v>332</v>
      </c>
      <c r="B336" s="26"/>
      <c r="C336" s="34"/>
      <c r="D336" s="210"/>
      <c r="E336" s="4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2">
        <f t="shared" si="35"/>
        <v>0</v>
      </c>
      <c r="Q336" s="40" t="str">
        <f t="shared" si="36"/>
        <v>(0, 0, 0)</v>
      </c>
      <c r="R336" s="40">
        <f>COUNTIFS(Pirma_Karta[Līga],Pirma_Karta[[#This Row],[Līga]],Pirma_Karta[[GS Kopā ]],"&gt;"&amp;Pirma_Karta[[#This Row],[GS Kopā ]])+1</f>
        <v>1</v>
      </c>
      <c r="S336" s="46"/>
      <c r="T336" s="214"/>
      <c r="U336" s="214"/>
      <c r="V336" s="214"/>
      <c r="W336" s="214"/>
      <c r="X336" s="214"/>
      <c r="Y336" s="214"/>
      <c r="Z336" s="214"/>
      <c r="AA336" s="214"/>
      <c r="AB336" s="214"/>
      <c r="AC336" s="214"/>
      <c r="AD336" s="16">
        <f t="shared" si="39"/>
        <v>0</v>
      </c>
      <c r="AE336" s="17" t="str">
        <f t="shared" si="38"/>
        <v>(0, 0, 0)</v>
      </c>
      <c r="AF336" s="17">
        <f>COUNTIFS(Pirma_Karta[Līga],Pirma_Karta[[#This Row],[Līga]],Pirma_Karta[VS Kopā],"&gt;"&amp;Pirma_Karta[[#This Row],[VS Kopā]])+1</f>
        <v>1</v>
      </c>
      <c r="AG336" s="19">
        <f t="shared" si="37"/>
        <v>0</v>
      </c>
      <c r="AH336" s="15">
        <f>RANK(Pirma_Karta[[#This Row],[Punkti
 (GS + VS)]],Pirma_Karta[Punkti
 (GS + VS)],0)</f>
        <v>162</v>
      </c>
      <c r="AI336" s="15">
        <f>COUNTIFS(Pirma_Karta[Līga],Pirma_Karta[[#This Row],[Līga]],Pirma_Karta[Punkti
 (GS + VS)],"&gt;"&amp;Pirma_Karta[Punkti
 (GS + VS)])+1</f>
        <v>1</v>
      </c>
    </row>
    <row r="337" spans="1:35" ht="15.75" hidden="1" x14ac:dyDescent="0.25">
      <c r="A337" s="9">
        <v>333</v>
      </c>
      <c r="B337" s="26"/>
      <c r="C337" s="34"/>
      <c r="D337" s="212"/>
      <c r="E337" s="46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2">
        <f t="shared" si="35"/>
        <v>0</v>
      </c>
      <c r="Q337" s="40" t="str">
        <f t="shared" si="36"/>
        <v>(0, 0, 0)</v>
      </c>
      <c r="R337" s="40">
        <f>COUNTIFS(Pirma_Karta[Līga],Pirma_Karta[[#This Row],[Līga]],Pirma_Karta[[GS Kopā ]],"&gt;"&amp;Pirma_Karta[[#This Row],[GS Kopā ]])+1</f>
        <v>1</v>
      </c>
      <c r="S337" s="46"/>
      <c r="T337" s="214"/>
      <c r="U337" s="214"/>
      <c r="V337" s="214"/>
      <c r="W337" s="214"/>
      <c r="X337" s="214"/>
      <c r="Y337" s="214"/>
      <c r="Z337" s="214"/>
      <c r="AA337" s="214"/>
      <c r="AB337" s="214"/>
      <c r="AC337" s="214"/>
      <c r="AD337" s="16">
        <f t="shared" si="39"/>
        <v>0</v>
      </c>
      <c r="AE337" s="17" t="str">
        <f t="shared" si="38"/>
        <v>(0, 0, 0)</v>
      </c>
      <c r="AF337" s="17">
        <f>COUNTIFS(Pirma_Karta[Līga],Pirma_Karta[[#This Row],[Līga]],Pirma_Karta[VS Kopā],"&gt;"&amp;Pirma_Karta[[#This Row],[VS Kopā]])+1</f>
        <v>1</v>
      </c>
      <c r="AG337" s="19">
        <f t="shared" si="37"/>
        <v>0</v>
      </c>
      <c r="AH337" s="15">
        <f>RANK(Pirma_Karta[[#This Row],[Punkti
 (GS + VS)]],Pirma_Karta[Punkti
 (GS + VS)],0)</f>
        <v>162</v>
      </c>
      <c r="AI337" s="15">
        <f>COUNTIFS(Pirma_Karta[Līga],Pirma_Karta[[#This Row],[Līga]],Pirma_Karta[Punkti
 (GS + VS)],"&gt;"&amp;Pirma_Karta[Punkti
 (GS + VS)])+1</f>
        <v>1</v>
      </c>
    </row>
    <row r="338" spans="1:35" ht="15.75" hidden="1" x14ac:dyDescent="0.25">
      <c r="A338" s="9">
        <v>334</v>
      </c>
      <c r="B338" s="26"/>
      <c r="C338" s="34"/>
      <c r="D338" s="209"/>
      <c r="E338" s="46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2">
        <f t="shared" si="35"/>
        <v>0</v>
      </c>
      <c r="Q338" s="40" t="str">
        <f t="shared" si="36"/>
        <v>(0, 0, 0)</v>
      </c>
      <c r="R338" s="40">
        <f>COUNTIFS(Pirma_Karta[Līga],Pirma_Karta[[#This Row],[Līga]],Pirma_Karta[[GS Kopā ]],"&gt;"&amp;Pirma_Karta[[#This Row],[GS Kopā ]])+1</f>
        <v>1</v>
      </c>
      <c r="S338" s="46"/>
      <c r="T338" s="214"/>
      <c r="U338" s="214"/>
      <c r="V338" s="214"/>
      <c r="W338" s="214"/>
      <c r="X338" s="214"/>
      <c r="Y338" s="214"/>
      <c r="Z338" s="214"/>
      <c r="AA338" s="214"/>
      <c r="AB338" s="214"/>
      <c r="AC338" s="214"/>
      <c r="AD338" s="16">
        <f t="shared" si="39"/>
        <v>0</v>
      </c>
      <c r="AE338" s="17" t="str">
        <f t="shared" si="38"/>
        <v>(0, 0, 0)</v>
      </c>
      <c r="AF338" s="17">
        <f>COUNTIFS(Pirma_Karta[Līga],Pirma_Karta[[#This Row],[Līga]],Pirma_Karta[VS Kopā],"&gt;"&amp;Pirma_Karta[[#This Row],[VS Kopā]])+1</f>
        <v>1</v>
      </c>
      <c r="AG338" s="19">
        <f t="shared" si="37"/>
        <v>0</v>
      </c>
      <c r="AH338" s="15">
        <f>RANK(Pirma_Karta[[#This Row],[Punkti
 (GS + VS)]],Pirma_Karta[Punkti
 (GS + VS)],0)</f>
        <v>162</v>
      </c>
      <c r="AI338" s="15">
        <f>COUNTIFS(Pirma_Karta[Līga],Pirma_Karta[[#This Row],[Līga]],Pirma_Karta[Punkti
 (GS + VS)],"&gt;"&amp;Pirma_Karta[Punkti
 (GS + VS)])+1</f>
        <v>1</v>
      </c>
    </row>
    <row r="339" spans="1:35" ht="15.75" hidden="1" x14ac:dyDescent="0.25">
      <c r="A339" s="9">
        <v>335</v>
      </c>
      <c r="B339" s="26"/>
      <c r="C339" s="34"/>
      <c r="D339" s="209"/>
      <c r="E339" s="46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2">
        <f t="shared" si="35"/>
        <v>0</v>
      </c>
      <c r="Q339" s="40" t="str">
        <f t="shared" si="36"/>
        <v>(0, 0, 0)</v>
      </c>
      <c r="R339" s="40">
        <f>COUNTIFS(Pirma_Karta[Līga],Pirma_Karta[[#This Row],[Līga]],Pirma_Karta[[GS Kopā ]],"&gt;"&amp;Pirma_Karta[[#This Row],[GS Kopā ]])+1</f>
        <v>1</v>
      </c>
      <c r="S339" s="46"/>
      <c r="T339" s="214"/>
      <c r="U339" s="214"/>
      <c r="V339" s="214"/>
      <c r="W339" s="214"/>
      <c r="X339" s="214"/>
      <c r="Y339" s="214"/>
      <c r="Z339" s="214"/>
      <c r="AA339" s="214"/>
      <c r="AB339" s="214"/>
      <c r="AC339" s="214"/>
      <c r="AD339" s="16">
        <f t="shared" si="39"/>
        <v>0</v>
      </c>
      <c r="AE339" s="17" t="str">
        <f t="shared" si="38"/>
        <v>(0, 0, 0)</v>
      </c>
      <c r="AF339" s="17">
        <f>COUNTIFS(Pirma_Karta[Līga],Pirma_Karta[[#This Row],[Līga]],Pirma_Karta[VS Kopā],"&gt;"&amp;Pirma_Karta[[#This Row],[VS Kopā]])+1</f>
        <v>1</v>
      </c>
      <c r="AG339" s="19">
        <f t="shared" si="37"/>
        <v>0</v>
      </c>
      <c r="AH339" s="15">
        <f>RANK(Pirma_Karta[[#This Row],[Punkti
 (GS + VS)]],Pirma_Karta[Punkti
 (GS + VS)],0)</f>
        <v>162</v>
      </c>
      <c r="AI339" s="15">
        <f>COUNTIFS(Pirma_Karta[Līga],Pirma_Karta[[#This Row],[Līga]],Pirma_Karta[Punkti
 (GS + VS)],"&gt;"&amp;Pirma_Karta[Punkti
 (GS + VS)])+1</f>
        <v>1</v>
      </c>
    </row>
    <row r="340" spans="1:35" ht="15.75" hidden="1" x14ac:dyDescent="0.25">
      <c r="A340" s="9">
        <v>336</v>
      </c>
      <c r="B340" s="26"/>
      <c r="C340" s="34"/>
      <c r="D340" s="209"/>
      <c r="E340" s="4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2">
        <f t="shared" si="35"/>
        <v>0</v>
      </c>
      <c r="Q340" s="40" t="str">
        <f t="shared" si="36"/>
        <v>(0, 0, 0)</v>
      </c>
      <c r="R340" s="40">
        <f>COUNTIFS(Pirma_Karta[Līga],Pirma_Karta[[#This Row],[Līga]],Pirma_Karta[[GS Kopā ]],"&gt;"&amp;Pirma_Karta[[#This Row],[GS Kopā ]])+1</f>
        <v>1</v>
      </c>
      <c r="S340" s="46"/>
      <c r="T340" s="214"/>
      <c r="U340" s="214"/>
      <c r="V340" s="214"/>
      <c r="W340" s="214"/>
      <c r="X340" s="214"/>
      <c r="Y340" s="214"/>
      <c r="Z340" s="214"/>
      <c r="AA340" s="214"/>
      <c r="AB340" s="214"/>
      <c r="AC340" s="214"/>
      <c r="AD340" s="16">
        <f t="shared" si="39"/>
        <v>0</v>
      </c>
      <c r="AE340" s="17" t="str">
        <f t="shared" si="38"/>
        <v>(0, 0, 0)</v>
      </c>
      <c r="AF340" s="17">
        <f>COUNTIFS(Pirma_Karta[Līga],Pirma_Karta[[#This Row],[Līga]],Pirma_Karta[VS Kopā],"&gt;"&amp;Pirma_Karta[[#This Row],[VS Kopā]])+1</f>
        <v>1</v>
      </c>
      <c r="AG340" s="19">
        <f t="shared" si="37"/>
        <v>0</v>
      </c>
      <c r="AH340" s="15">
        <f>RANK(Pirma_Karta[[#This Row],[Punkti
 (GS + VS)]],Pirma_Karta[Punkti
 (GS + VS)],0)</f>
        <v>162</v>
      </c>
      <c r="AI340" s="15">
        <f>COUNTIFS(Pirma_Karta[Līga],Pirma_Karta[[#This Row],[Līga]],Pirma_Karta[Punkti
 (GS + VS)],"&gt;"&amp;Pirma_Karta[Punkti
 (GS + VS)])+1</f>
        <v>1</v>
      </c>
    </row>
    <row r="341" spans="1:35" ht="15.75" hidden="1" x14ac:dyDescent="0.25">
      <c r="A341" s="9">
        <v>337</v>
      </c>
      <c r="B341" s="26"/>
      <c r="C341" s="34"/>
      <c r="D341" s="210"/>
      <c r="E341" s="46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2">
        <f t="shared" si="35"/>
        <v>0</v>
      </c>
      <c r="Q341" s="40" t="str">
        <f t="shared" si="36"/>
        <v>(0, 0, 0)</v>
      </c>
      <c r="R341" s="40">
        <f>COUNTIFS(Pirma_Karta[Līga],Pirma_Karta[[#This Row],[Līga]],Pirma_Karta[[GS Kopā ]],"&gt;"&amp;Pirma_Karta[[#This Row],[GS Kopā ]])+1</f>
        <v>1</v>
      </c>
      <c r="S341" s="46"/>
      <c r="T341" s="214"/>
      <c r="U341" s="214"/>
      <c r="V341" s="214"/>
      <c r="W341" s="214"/>
      <c r="X341" s="214"/>
      <c r="Y341" s="214"/>
      <c r="Z341" s="214"/>
      <c r="AA341" s="214"/>
      <c r="AB341" s="214"/>
      <c r="AC341" s="214"/>
      <c r="AD341" s="16">
        <f t="shared" si="39"/>
        <v>0</v>
      </c>
      <c r="AE341" s="17" t="str">
        <f t="shared" si="38"/>
        <v>(0, 0, 0)</v>
      </c>
      <c r="AF341" s="17">
        <f>COUNTIFS(Pirma_Karta[Līga],Pirma_Karta[[#This Row],[Līga]],Pirma_Karta[VS Kopā],"&gt;"&amp;Pirma_Karta[[#This Row],[VS Kopā]])+1</f>
        <v>1</v>
      </c>
      <c r="AG341" s="19">
        <f t="shared" si="37"/>
        <v>0</v>
      </c>
      <c r="AH341" s="15">
        <f>RANK(Pirma_Karta[[#This Row],[Punkti
 (GS + VS)]],Pirma_Karta[Punkti
 (GS + VS)],0)</f>
        <v>162</v>
      </c>
      <c r="AI341" s="15">
        <f>COUNTIFS(Pirma_Karta[Līga],Pirma_Karta[[#This Row],[Līga]],Pirma_Karta[Punkti
 (GS + VS)],"&gt;"&amp;Pirma_Karta[Punkti
 (GS + VS)])+1</f>
        <v>1</v>
      </c>
    </row>
    <row r="342" spans="1:35" ht="15.75" hidden="1" x14ac:dyDescent="0.25">
      <c r="A342" s="9">
        <v>338</v>
      </c>
      <c r="B342" s="26"/>
      <c r="C342" s="34"/>
      <c r="D342" s="209"/>
      <c r="E342" s="46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2">
        <f t="shared" si="35"/>
        <v>0</v>
      </c>
      <c r="Q342" s="40" t="str">
        <f t="shared" si="36"/>
        <v>(0, 0, 0)</v>
      </c>
      <c r="R342" s="40">
        <f>COUNTIFS(Pirma_Karta[Līga],Pirma_Karta[[#This Row],[Līga]],Pirma_Karta[[GS Kopā ]],"&gt;"&amp;Pirma_Karta[[#This Row],[GS Kopā ]])+1</f>
        <v>1</v>
      </c>
      <c r="S342" s="46"/>
      <c r="T342" s="214"/>
      <c r="U342" s="214"/>
      <c r="V342" s="214"/>
      <c r="W342" s="214"/>
      <c r="X342" s="214"/>
      <c r="Y342" s="214"/>
      <c r="Z342" s="214"/>
      <c r="AA342" s="214"/>
      <c r="AB342" s="214"/>
      <c r="AC342" s="214"/>
      <c r="AD342" s="16">
        <f t="shared" si="39"/>
        <v>0</v>
      </c>
      <c r="AE342" s="17" t="str">
        <f t="shared" si="38"/>
        <v>(0, 0, 0)</v>
      </c>
      <c r="AF342" s="17">
        <f>COUNTIFS(Pirma_Karta[Līga],Pirma_Karta[[#This Row],[Līga]],Pirma_Karta[VS Kopā],"&gt;"&amp;Pirma_Karta[[#This Row],[VS Kopā]])+1</f>
        <v>1</v>
      </c>
      <c r="AG342" s="19">
        <f t="shared" si="37"/>
        <v>0</v>
      </c>
      <c r="AH342" s="15">
        <f>RANK(Pirma_Karta[[#This Row],[Punkti
 (GS + VS)]],Pirma_Karta[Punkti
 (GS + VS)],0)</f>
        <v>162</v>
      </c>
      <c r="AI342" s="15">
        <f>COUNTIFS(Pirma_Karta[Līga],Pirma_Karta[[#This Row],[Līga]],Pirma_Karta[Punkti
 (GS + VS)],"&gt;"&amp;Pirma_Karta[Punkti
 (GS + VS)])+1</f>
        <v>1</v>
      </c>
    </row>
    <row r="343" spans="1:35" ht="15.75" hidden="1" x14ac:dyDescent="0.25">
      <c r="A343" s="9">
        <v>339</v>
      </c>
      <c r="B343" s="26"/>
      <c r="C343" s="34"/>
      <c r="D343" s="209"/>
      <c r="E343" s="46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2">
        <f t="shared" si="35"/>
        <v>0</v>
      </c>
      <c r="Q343" s="40" t="str">
        <f t="shared" si="36"/>
        <v>(0, 0, 0)</v>
      </c>
      <c r="R343" s="40">
        <f>COUNTIFS(Pirma_Karta[Līga],Pirma_Karta[[#This Row],[Līga]],Pirma_Karta[[GS Kopā ]],"&gt;"&amp;Pirma_Karta[[#This Row],[GS Kopā ]])+1</f>
        <v>1</v>
      </c>
      <c r="S343" s="46"/>
      <c r="T343" s="214"/>
      <c r="U343" s="214"/>
      <c r="V343" s="214"/>
      <c r="W343" s="214"/>
      <c r="X343" s="214"/>
      <c r="Y343" s="214"/>
      <c r="Z343" s="214"/>
      <c r="AA343" s="214"/>
      <c r="AB343" s="214"/>
      <c r="AC343" s="214"/>
      <c r="AD343" s="16">
        <f t="shared" si="39"/>
        <v>0</v>
      </c>
      <c r="AE343" s="17" t="str">
        <f t="shared" si="38"/>
        <v>(0, 0, 0)</v>
      </c>
      <c r="AF343" s="17">
        <f>COUNTIFS(Pirma_Karta[Līga],Pirma_Karta[[#This Row],[Līga]],Pirma_Karta[VS Kopā],"&gt;"&amp;Pirma_Karta[[#This Row],[VS Kopā]])+1</f>
        <v>1</v>
      </c>
      <c r="AG343" s="19">
        <f t="shared" si="37"/>
        <v>0</v>
      </c>
      <c r="AH343" s="15">
        <f>RANK(Pirma_Karta[[#This Row],[Punkti
 (GS + VS)]],Pirma_Karta[Punkti
 (GS + VS)],0)</f>
        <v>162</v>
      </c>
      <c r="AI343" s="15">
        <f>COUNTIFS(Pirma_Karta[Līga],Pirma_Karta[[#This Row],[Līga]],Pirma_Karta[Punkti
 (GS + VS)],"&gt;"&amp;Pirma_Karta[Punkti
 (GS + VS)])+1</f>
        <v>1</v>
      </c>
    </row>
    <row r="344" spans="1:35" ht="15.75" hidden="1" x14ac:dyDescent="0.25">
      <c r="A344" s="9">
        <v>340</v>
      </c>
      <c r="B344" s="26"/>
      <c r="C344" s="34"/>
      <c r="D344" s="209"/>
      <c r="E344" s="4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2">
        <f t="shared" si="35"/>
        <v>0</v>
      </c>
      <c r="Q344" s="40" t="str">
        <f t="shared" si="36"/>
        <v>(0, 0, 0)</v>
      </c>
      <c r="R344" s="40">
        <f>COUNTIFS(Pirma_Karta[Līga],Pirma_Karta[[#This Row],[Līga]],Pirma_Karta[[GS Kopā ]],"&gt;"&amp;Pirma_Karta[[#This Row],[GS Kopā ]])+1</f>
        <v>1</v>
      </c>
      <c r="S344" s="46"/>
      <c r="T344" s="214"/>
      <c r="U344" s="214"/>
      <c r="V344" s="214"/>
      <c r="W344" s="214"/>
      <c r="X344" s="214"/>
      <c r="Y344" s="214"/>
      <c r="Z344" s="214"/>
      <c r="AA344" s="214"/>
      <c r="AB344" s="214"/>
      <c r="AC344" s="214"/>
      <c r="AD344" s="16">
        <f t="shared" si="39"/>
        <v>0</v>
      </c>
      <c r="AE344" s="17" t="str">
        <f t="shared" si="38"/>
        <v>(0, 0, 0)</v>
      </c>
      <c r="AF344" s="17">
        <f>COUNTIFS(Pirma_Karta[Līga],Pirma_Karta[[#This Row],[Līga]],Pirma_Karta[VS Kopā],"&gt;"&amp;Pirma_Karta[[#This Row],[VS Kopā]])+1</f>
        <v>1</v>
      </c>
      <c r="AG344" s="19">
        <f t="shared" si="37"/>
        <v>0</v>
      </c>
      <c r="AH344" s="15">
        <f>RANK(Pirma_Karta[[#This Row],[Punkti
 (GS + VS)]],Pirma_Karta[Punkti
 (GS + VS)],0)</f>
        <v>162</v>
      </c>
      <c r="AI344" s="15">
        <f>COUNTIFS(Pirma_Karta[Līga],Pirma_Karta[[#This Row],[Līga]],Pirma_Karta[Punkti
 (GS + VS)],"&gt;"&amp;Pirma_Karta[Punkti
 (GS + VS)])+1</f>
        <v>1</v>
      </c>
    </row>
    <row r="345" spans="1:35" ht="15.75" hidden="1" x14ac:dyDescent="0.25">
      <c r="A345" s="9">
        <v>341</v>
      </c>
      <c r="B345" s="26"/>
      <c r="C345" s="34"/>
      <c r="D345" s="209"/>
      <c r="E345" s="46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2">
        <f t="shared" si="35"/>
        <v>0</v>
      </c>
      <c r="Q345" s="40" t="str">
        <f t="shared" si="36"/>
        <v>(0, 0, 0)</v>
      </c>
      <c r="R345" s="40">
        <f>COUNTIFS(Pirma_Karta[Līga],Pirma_Karta[[#This Row],[Līga]],Pirma_Karta[[GS Kopā ]],"&gt;"&amp;Pirma_Karta[[#This Row],[GS Kopā ]])+1</f>
        <v>1</v>
      </c>
      <c r="S345" s="46"/>
      <c r="T345" s="214"/>
      <c r="U345" s="214"/>
      <c r="V345" s="214"/>
      <c r="W345" s="214"/>
      <c r="X345" s="214"/>
      <c r="Y345" s="214"/>
      <c r="Z345" s="214"/>
      <c r="AA345" s="214"/>
      <c r="AB345" s="214"/>
      <c r="AC345" s="214"/>
      <c r="AD345" s="16">
        <f t="shared" si="39"/>
        <v>0</v>
      </c>
      <c r="AE345" s="17" t="str">
        <f t="shared" si="38"/>
        <v>(0, 0, 0)</v>
      </c>
      <c r="AF345" s="17">
        <f>COUNTIFS(Pirma_Karta[Līga],Pirma_Karta[[#This Row],[Līga]],Pirma_Karta[VS Kopā],"&gt;"&amp;Pirma_Karta[[#This Row],[VS Kopā]])+1</f>
        <v>1</v>
      </c>
      <c r="AG345" s="19">
        <f t="shared" si="37"/>
        <v>0</v>
      </c>
      <c r="AH345" s="15">
        <f>RANK(Pirma_Karta[[#This Row],[Punkti
 (GS + VS)]],Pirma_Karta[Punkti
 (GS + VS)],0)</f>
        <v>162</v>
      </c>
      <c r="AI345" s="15">
        <f>COUNTIFS(Pirma_Karta[Līga],Pirma_Karta[[#This Row],[Līga]],Pirma_Karta[Punkti
 (GS + VS)],"&gt;"&amp;Pirma_Karta[Punkti
 (GS + VS)])+1</f>
        <v>1</v>
      </c>
    </row>
    <row r="346" spans="1:35" ht="15.75" hidden="1" x14ac:dyDescent="0.25">
      <c r="A346" s="9">
        <v>342</v>
      </c>
      <c r="B346" s="26"/>
      <c r="C346" s="34"/>
      <c r="D346" s="209"/>
      <c r="E346" s="46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2">
        <f t="shared" si="35"/>
        <v>0</v>
      </c>
      <c r="Q346" s="40" t="str">
        <f t="shared" si="36"/>
        <v>(0, 0, 0)</v>
      </c>
      <c r="R346" s="40">
        <f>COUNTIFS(Pirma_Karta[Līga],Pirma_Karta[[#This Row],[Līga]],Pirma_Karta[[GS Kopā ]],"&gt;"&amp;Pirma_Karta[[#This Row],[GS Kopā ]])+1</f>
        <v>1</v>
      </c>
      <c r="S346" s="46"/>
      <c r="T346" s="214"/>
      <c r="U346" s="214"/>
      <c r="V346" s="214"/>
      <c r="W346" s="214"/>
      <c r="X346" s="214"/>
      <c r="Y346" s="214"/>
      <c r="Z346" s="214"/>
      <c r="AA346" s="214"/>
      <c r="AB346" s="214"/>
      <c r="AC346" s="214"/>
      <c r="AD346" s="16">
        <f t="shared" si="39"/>
        <v>0</v>
      </c>
      <c r="AE346" s="17" t="str">
        <f t="shared" si="38"/>
        <v>(0, 0, 0)</v>
      </c>
      <c r="AF346" s="17">
        <f>COUNTIFS(Pirma_Karta[Līga],Pirma_Karta[[#This Row],[Līga]],Pirma_Karta[VS Kopā],"&gt;"&amp;Pirma_Karta[[#This Row],[VS Kopā]])+1</f>
        <v>1</v>
      </c>
      <c r="AG346" s="19">
        <f t="shared" si="37"/>
        <v>0</v>
      </c>
      <c r="AH346" s="15">
        <f>RANK(Pirma_Karta[[#This Row],[Punkti
 (GS + VS)]],Pirma_Karta[Punkti
 (GS + VS)],0)</f>
        <v>162</v>
      </c>
      <c r="AI346" s="15">
        <f>COUNTIFS(Pirma_Karta[Līga],Pirma_Karta[[#This Row],[Līga]],Pirma_Karta[Punkti
 (GS + VS)],"&gt;"&amp;Pirma_Karta[Punkti
 (GS + VS)])+1</f>
        <v>1</v>
      </c>
    </row>
    <row r="347" spans="1:35" ht="15.75" hidden="1" x14ac:dyDescent="0.25">
      <c r="A347" s="9">
        <v>343</v>
      </c>
      <c r="B347" s="26"/>
      <c r="C347" s="34"/>
      <c r="D347" s="209"/>
      <c r="E347" s="46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2">
        <f t="shared" si="35"/>
        <v>0</v>
      </c>
      <c r="Q347" s="40" t="str">
        <f t="shared" si="36"/>
        <v>(0, 0, 0)</v>
      </c>
      <c r="R347" s="40">
        <f>COUNTIFS(Pirma_Karta[Līga],Pirma_Karta[[#This Row],[Līga]],Pirma_Karta[[GS Kopā ]],"&gt;"&amp;Pirma_Karta[[#This Row],[GS Kopā ]])+1</f>
        <v>1</v>
      </c>
      <c r="S347" s="46"/>
      <c r="T347" s="214"/>
      <c r="U347" s="214"/>
      <c r="V347" s="214"/>
      <c r="W347" s="214"/>
      <c r="X347" s="214"/>
      <c r="Y347" s="214"/>
      <c r="Z347" s="214"/>
      <c r="AA347" s="214"/>
      <c r="AB347" s="214"/>
      <c r="AC347" s="214"/>
      <c r="AD347" s="16">
        <f t="shared" si="39"/>
        <v>0</v>
      </c>
      <c r="AE347" s="17" t="str">
        <f t="shared" si="38"/>
        <v>(0, 0, 0)</v>
      </c>
      <c r="AF347" s="17">
        <f>COUNTIFS(Pirma_Karta[Līga],Pirma_Karta[[#This Row],[Līga]],Pirma_Karta[VS Kopā],"&gt;"&amp;Pirma_Karta[[#This Row],[VS Kopā]])+1</f>
        <v>1</v>
      </c>
      <c r="AG347" s="19">
        <f t="shared" si="37"/>
        <v>0</v>
      </c>
      <c r="AH347" s="15">
        <f>RANK(Pirma_Karta[[#This Row],[Punkti
 (GS + VS)]],Pirma_Karta[Punkti
 (GS + VS)],0)</f>
        <v>162</v>
      </c>
      <c r="AI347" s="15">
        <f>COUNTIFS(Pirma_Karta[Līga],Pirma_Karta[[#This Row],[Līga]],Pirma_Karta[Punkti
 (GS + VS)],"&gt;"&amp;Pirma_Karta[Punkti
 (GS + VS)])+1</f>
        <v>1</v>
      </c>
    </row>
    <row r="348" spans="1:35" ht="15.75" hidden="1" x14ac:dyDescent="0.25">
      <c r="A348" s="9">
        <v>344</v>
      </c>
      <c r="B348" s="26"/>
      <c r="C348" s="34"/>
      <c r="D348" s="212"/>
      <c r="E348" s="46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2">
        <f t="shared" si="35"/>
        <v>0</v>
      </c>
      <c r="Q348" s="40" t="str">
        <f t="shared" si="36"/>
        <v>(0, 0, 0)</v>
      </c>
      <c r="R348" s="40">
        <f>COUNTIFS(Pirma_Karta[Līga],Pirma_Karta[[#This Row],[Līga]],Pirma_Karta[[GS Kopā ]],"&gt;"&amp;Pirma_Karta[[#This Row],[GS Kopā ]])+1</f>
        <v>1</v>
      </c>
      <c r="S348" s="46"/>
      <c r="T348" s="214"/>
      <c r="U348" s="214"/>
      <c r="V348" s="214"/>
      <c r="W348" s="214"/>
      <c r="X348" s="214"/>
      <c r="Y348" s="214"/>
      <c r="Z348" s="214"/>
      <c r="AA348" s="214"/>
      <c r="AB348" s="214"/>
      <c r="AC348" s="214"/>
      <c r="AD348" s="16">
        <f t="shared" si="39"/>
        <v>0</v>
      </c>
      <c r="AE348" s="17" t="str">
        <f t="shared" si="38"/>
        <v>(0, 0, 0)</v>
      </c>
      <c r="AF348" s="17">
        <f>COUNTIFS(Pirma_Karta[Līga],Pirma_Karta[[#This Row],[Līga]],Pirma_Karta[VS Kopā],"&gt;"&amp;Pirma_Karta[[#This Row],[VS Kopā]])+1</f>
        <v>1</v>
      </c>
      <c r="AG348" s="19">
        <f t="shared" si="37"/>
        <v>0</v>
      </c>
      <c r="AH348" s="15">
        <f>RANK(Pirma_Karta[[#This Row],[Punkti
 (GS + VS)]],Pirma_Karta[Punkti
 (GS + VS)],0)</f>
        <v>162</v>
      </c>
      <c r="AI348" s="15">
        <f>COUNTIFS(Pirma_Karta[Līga],Pirma_Karta[[#This Row],[Līga]],Pirma_Karta[Punkti
 (GS + VS)],"&gt;"&amp;Pirma_Karta[Punkti
 (GS + VS)])+1</f>
        <v>1</v>
      </c>
    </row>
    <row r="349" spans="1:35" ht="15.75" hidden="1" x14ac:dyDescent="0.25">
      <c r="A349" s="9">
        <v>345</v>
      </c>
      <c r="B349" s="26"/>
      <c r="C349" s="34"/>
      <c r="D349" s="209"/>
      <c r="E349" s="46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2">
        <f t="shared" si="35"/>
        <v>0</v>
      </c>
      <c r="Q349" s="40" t="str">
        <f t="shared" si="36"/>
        <v>(0, 0, 0)</v>
      </c>
      <c r="R349" s="40">
        <f>COUNTIFS(Pirma_Karta[Līga],Pirma_Karta[[#This Row],[Līga]],Pirma_Karta[[GS Kopā ]],"&gt;"&amp;Pirma_Karta[[#This Row],[GS Kopā ]])+1</f>
        <v>1</v>
      </c>
      <c r="S349" s="46"/>
      <c r="T349" s="214"/>
      <c r="U349" s="214"/>
      <c r="V349" s="214"/>
      <c r="W349" s="214"/>
      <c r="X349" s="214"/>
      <c r="Y349" s="214"/>
      <c r="Z349" s="214"/>
      <c r="AA349" s="214"/>
      <c r="AB349" s="214"/>
      <c r="AC349" s="214"/>
      <c r="AD349" s="16">
        <f t="shared" si="39"/>
        <v>0</v>
      </c>
      <c r="AE349" s="17" t="str">
        <f t="shared" si="38"/>
        <v>(0, 0, 0)</v>
      </c>
      <c r="AF349" s="17">
        <f>COUNTIFS(Pirma_Karta[Līga],Pirma_Karta[[#This Row],[Līga]],Pirma_Karta[VS Kopā],"&gt;"&amp;Pirma_Karta[[#This Row],[VS Kopā]])+1</f>
        <v>1</v>
      </c>
      <c r="AG349" s="19">
        <f t="shared" si="37"/>
        <v>0</v>
      </c>
      <c r="AH349" s="15">
        <f>RANK(Pirma_Karta[[#This Row],[Punkti
 (GS + VS)]],Pirma_Karta[Punkti
 (GS + VS)],0)</f>
        <v>162</v>
      </c>
      <c r="AI349" s="15">
        <f>COUNTIFS(Pirma_Karta[Līga],Pirma_Karta[[#This Row],[Līga]],Pirma_Karta[Punkti
 (GS + VS)],"&gt;"&amp;Pirma_Karta[Punkti
 (GS + VS)])+1</f>
        <v>1</v>
      </c>
    </row>
    <row r="350" spans="1:35" ht="15.75" hidden="1" x14ac:dyDescent="0.25">
      <c r="A350" s="9">
        <v>346</v>
      </c>
      <c r="B350" s="26"/>
      <c r="C350" s="34"/>
      <c r="D350" s="212"/>
      <c r="E350" s="46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2">
        <f t="shared" si="35"/>
        <v>0</v>
      </c>
      <c r="Q350" s="40" t="str">
        <f t="shared" si="36"/>
        <v>(0, 0, 0)</v>
      </c>
      <c r="R350" s="40">
        <f>COUNTIFS(Pirma_Karta[Līga],Pirma_Karta[[#This Row],[Līga]],Pirma_Karta[[GS Kopā ]],"&gt;"&amp;Pirma_Karta[[#This Row],[GS Kopā ]])+1</f>
        <v>1</v>
      </c>
      <c r="S350" s="46"/>
      <c r="T350" s="214"/>
      <c r="U350" s="214"/>
      <c r="V350" s="214"/>
      <c r="W350" s="214"/>
      <c r="X350" s="214"/>
      <c r="Y350" s="214"/>
      <c r="Z350" s="214"/>
      <c r="AA350" s="214"/>
      <c r="AB350" s="214"/>
      <c r="AC350" s="214"/>
      <c r="AD350" s="16">
        <f t="shared" si="39"/>
        <v>0</v>
      </c>
      <c r="AE350" s="17" t="str">
        <f t="shared" si="38"/>
        <v>(0, 0, 0)</v>
      </c>
      <c r="AF350" s="17">
        <f>COUNTIFS(Pirma_Karta[Līga],Pirma_Karta[[#This Row],[Līga]],Pirma_Karta[VS Kopā],"&gt;"&amp;Pirma_Karta[[#This Row],[VS Kopā]])+1</f>
        <v>1</v>
      </c>
      <c r="AG350" s="19">
        <f t="shared" si="37"/>
        <v>0</v>
      </c>
      <c r="AH350" s="15">
        <f>RANK(Pirma_Karta[[#This Row],[Punkti
 (GS + VS)]],Pirma_Karta[Punkti
 (GS + VS)],0)</f>
        <v>162</v>
      </c>
      <c r="AI350" s="15">
        <f>COUNTIFS(Pirma_Karta[Līga],Pirma_Karta[[#This Row],[Līga]],Pirma_Karta[Punkti
 (GS + VS)],"&gt;"&amp;Pirma_Karta[Punkti
 (GS + VS)])+1</f>
        <v>1</v>
      </c>
    </row>
    <row r="351" spans="1:35" ht="15.75" hidden="1" x14ac:dyDescent="0.25">
      <c r="A351" s="9">
        <v>347</v>
      </c>
      <c r="B351" s="26"/>
      <c r="C351" s="34"/>
      <c r="D351" s="209"/>
      <c r="E351" s="46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2">
        <f t="shared" si="35"/>
        <v>0</v>
      </c>
      <c r="Q351" s="40" t="str">
        <f t="shared" si="36"/>
        <v>(0, 0, 0)</v>
      </c>
      <c r="R351" s="40">
        <f>COUNTIFS(Pirma_Karta[Līga],Pirma_Karta[[#This Row],[Līga]],Pirma_Karta[[GS Kopā ]],"&gt;"&amp;Pirma_Karta[[#This Row],[GS Kopā ]])+1</f>
        <v>1</v>
      </c>
      <c r="S351" s="46"/>
      <c r="T351" s="214"/>
      <c r="U351" s="214"/>
      <c r="V351" s="214"/>
      <c r="W351" s="214"/>
      <c r="X351" s="214"/>
      <c r="Y351" s="214"/>
      <c r="Z351" s="214"/>
      <c r="AA351" s="214"/>
      <c r="AB351" s="214"/>
      <c r="AC351" s="214"/>
      <c r="AD351" s="16">
        <f t="shared" si="39"/>
        <v>0</v>
      </c>
      <c r="AE351" s="17" t="str">
        <f t="shared" si="38"/>
        <v>(0, 0, 0)</v>
      </c>
      <c r="AF351" s="17">
        <f>COUNTIFS(Pirma_Karta[Līga],Pirma_Karta[[#This Row],[Līga]],Pirma_Karta[VS Kopā],"&gt;"&amp;Pirma_Karta[[#This Row],[VS Kopā]])+1</f>
        <v>1</v>
      </c>
      <c r="AG351" s="19">
        <f t="shared" si="37"/>
        <v>0</v>
      </c>
      <c r="AH351" s="15">
        <f>RANK(Pirma_Karta[[#This Row],[Punkti
 (GS + VS)]],Pirma_Karta[Punkti
 (GS + VS)],0)</f>
        <v>162</v>
      </c>
      <c r="AI351" s="15">
        <f>COUNTIFS(Pirma_Karta[Līga],Pirma_Karta[[#This Row],[Līga]],Pirma_Karta[Punkti
 (GS + VS)],"&gt;"&amp;Pirma_Karta[Punkti
 (GS + VS)])+1</f>
        <v>1</v>
      </c>
    </row>
    <row r="352" spans="1:35" ht="15.75" hidden="1" x14ac:dyDescent="0.25">
      <c r="A352" s="9">
        <v>348</v>
      </c>
      <c r="B352" s="26"/>
      <c r="C352" s="34"/>
      <c r="D352" s="209"/>
      <c r="E352" s="46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2">
        <f t="shared" si="35"/>
        <v>0</v>
      </c>
      <c r="Q352" s="40" t="str">
        <f t="shared" si="36"/>
        <v>(0, 0, 0)</v>
      </c>
      <c r="R352" s="40">
        <f>COUNTIFS(Pirma_Karta[Līga],Pirma_Karta[[#This Row],[Līga]],Pirma_Karta[[GS Kopā ]],"&gt;"&amp;Pirma_Karta[[#This Row],[GS Kopā ]])+1</f>
        <v>1</v>
      </c>
      <c r="S352" s="46"/>
      <c r="T352" s="214"/>
      <c r="U352" s="214"/>
      <c r="V352" s="214"/>
      <c r="W352" s="214"/>
      <c r="X352" s="214"/>
      <c r="Y352" s="214"/>
      <c r="Z352" s="214"/>
      <c r="AA352" s="214"/>
      <c r="AB352" s="214"/>
      <c r="AC352" s="214"/>
      <c r="AD352" s="16">
        <f t="shared" si="39"/>
        <v>0</v>
      </c>
      <c r="AE352" s="17" t="str">
        <f t="shared" si="38"/>
        <v>(0, 0, 0)</v>
      </c>
      <c r="AF352" s="17">
        <f>COUNTIFS(Pirma_Karta[Līga],Pirma_Karta[[#This Row],[Līga]],Pirma_Karta[VS Kopā],"&gt;"&amp;Pirma_Karta[[#This Row],[VS Kopā]])+1</f>
        <v>1</v>
      </c>
      <c r="AG352" s="19">
        <f t="shared" si="37"/>
        <v>0</v>
      </c>
      <c r="AH352" s="15">
        <f>RANK(Pirma_Karta[[#This Row],[Punkti
 (GS + VS)]],Pirma_Karta[Punkti
 (GS + VS)],0)</f>
        <v>162</v>
      </c>
      <c r="AI352" s="15">
        <f>COUNTIFS(Pirma_Karta[Līga],Pirma_Karta[[#This Row],[Līga]],Pirma_Karta[Punkti
 (GS + VS)],"&gt;"&amp;Pirma_Karta[Punkti
 (GS + VS)])+1</f>
        <v>1</v>
      </c>
    </row>
    <row r="353" spans="1:35" ht="15.75" hidden="1" x14ac:dyDescent="0.25">
      <c r="A353" s="9">
        <v>349</v>
      </c>
      <c r="B353" s="26"/>
      <c r="C353" s="34"/>
      <c r="D353" s="209"/>
      <c r="E353" s="46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2">
        <f t="shared" si="35"/>
        <v>0</v>
      </c>
      <c r="Q353" s="40" t="str">
        <f t="shared" si="36"/>
        <v>(0, 0, 0)</v>
      </c>
      <c r="R353" s="40">
        <f>COUNTIFS(Pirma_Karta[Līga],Pirma_Karta[[#This Row],[Līga]],Pirma_Karta[[GS Kopā ]],"&gt;"&amp;Pirma_Karta[[#This Row],[GS Kopā ]])+1</f>
        <v>1</v>
      </c>
      <c r="S353" s="46"/>
      <c r="T353" s="214"/>
      <c r="U353" s="214"/>
      <c r="V353" s="214"/>
      <c r="W353" s="214"/>
      <c r="X353" s="214"/>
      <c r="Y353" s="214"/>
      <c r="Z353" s="214"/>
      <c r="AA353" s="214"/>
      <c r="AB353" s="214"/>
      <c r="AC353" s="214"/>
      <c r="AD353" s="16">
        <f t="shared" si="39"/>
        <v>0</v>
      </c>
      <c r="AE353" s="17" t="str">
        <f t="shared" si="38"/>
        <v>(0, 0, 0)</v>
      </c>
      <c r="AF353" s="17">
        <f>COUNTIFS(Pirma_Karta[Līga],Pirma_Karta[[#This Row],[Līga]],Pirma_Karta[VS Kopā],"&gt;"&amp;Pirma_Karta[[#This Row],[VS Kopā]])+1</f>
        <v>1</v>
      </c>
      <c r="AG353" s="19">
        <f t="shared" si="37"/>
        <v>0</v>
      </c>
      <c r="AH353" s="15">
        <f>RANK(Pirma_Karta[[#This Row],[Punkti
 (GS + VS)]],Pirma_Karta[Punkti
 (GS + VS)],0)</f>
        <v>162</v>
      </c>
      <c r="AI353" s="15">
        <f>COUNTIFS(Pirma_Karta[Līga],Pirma_Karta[[#This Row],[Līga]],Pirma_Karta[Punkti
 (GS + VS)],"&gt;"&amp;Pirma_Karta[Punkti
 (GS + VS)])+1</f>
        <v>1</v>
      </c>
    </row>
    <row r="354" spans="1:35" ht="15.75" hidden="1" x14ac:dyDescent="0.25">
      <c r="A354" s="9">
        <v>350</v>
      </c>
      <c r="B354" s="26"/>
      <c r="C354" s="34"/>
      <c r="D354" s="209"/>
      <c r="E354" s="4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2">
        <f t="shared" si="35"/>
        <v>0</v>
      </c>
      <c r="Q354" s="40" t="str">
        <f t="shared" si="36"/>
        <v>(0, 0, 0)</v>
      </c>
      <c r="R354" s="40">
        <f>COUNTIFS(Pirma_Karta[Līga],Pirma_Karta[[#This Row],[Līga]],Pirma_Karta[[GS Kopā ]],"&gt;"&amp;Pirma_Karta[[#This Row],[GS Kopā ]])+1</f>
        <v>1</v>
      </c>
      <c r="S354" s="46"/>
      <c r="T354" s="214"/>
      <c r="U354" s="214"/>
      <c r="V354" s="214"/>
      <c r="W354" s="214"/>
      <c r="X354" s="214"/>
      <c r="Y354" s="214"/>
      <c r="Z354" s="214"/>
      <c r="AA354" s="214"/>
      <c r="AB354" s="214"/>
      <c r="AC354" s="214"/>
      <c r="AD354" s="16">
        <f t="shared" si="39"/>
        <v>0</v>
      </c>
      <c r="AE354" s="17" t="str">
        <f t="shared" si="38"/>
        <v>(0, 0, 0)</v>
      </c>
      <c r="AF354" s="17">
        <f>COUNTIFS(Pirma_Karta[Līga],Pirma_Karta[[#This Row],[Līga]],Pirma_Karta[VS Kopā],"&gt;"&amp;Pirma_Karta[[#This Row],[VS Kopā]])+1</f>
        <v>1</v>
      </c>
      <c r="AG354" s="19">
        <f t="shared" si="37"/>
        <v>0</v>
      </c>
      <c r="AH354" s="15">
        <f>RANK(Pirma_Karta[[#This Row],[Punkti
 (GS + VS)]],Pirma_Karta[Punkti
 (GS + VS)],0)</f>
        <v>162</v>
      </c>
      <c r="AI354" s="15">
        <f>COUNTIFS(Pirma_Karta[Līga],Pirma_Karta[[#This Row],[Līga]],Pirma_Karta[Punkti
 (GS + VS)],"&gt;"&amp;Pirma_Karta[Punkti
 (GS + VS)])+1</f>
        <v>1</v>
      </c>
    </row>
    <row r="355" spans="1:35" ht="15.75" hidden="1" x14ac:dyDescent="0.25">
      <c r="A355" s="9">
        <v>351</v>
      </c>
      <c r="B355" s="26"/>
      <c r="C355" s="34"/>
      <c r="D355" s="209"/>
      <c r="E355" s="46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2">
        <f t="shared" si="35"/>
        <v>0</v>
      </c>
      <c r="Q355" s="40" t="str">
        <f t="shared" si="36"/>
        <v>(0, 0, 0)</v>
      </c>
      <c r="R355" s="40">
        <f>COUNTIFS(Pirma_Karta[Līga],Pirma_Karta[[#This Row],[Līga]],Pirma_Karta[[GS Kopā ]],"&gt;"&amp;Pirma_Karta[[#This Row],[GS Kopā ]])+1</f>
        <v>1</v>
      </c>
      <c r="S355" s="46"/>
      <c r="T355" s="214"/>
      <c r="U355" s="214"/>
      <c r="V355" s="214"/>
      <c r="W355" s="214"/>
      <c r="X355" s="214"/>
      <c r="Y355" s="214"/>
      <c r="Z355" s="214"/>
      <c r="AA355" s="214"/>
      <c r="AB355" s="214"/>
      <c r="AC355" s="214"/>
      <c r="AD355" s="16">
        <f t="shared" si="39"/>
        <v>0</v>
      </c>
      <c r="AE355" s="17" t="str">
        <f t="shared" si="38"/>
        <v>(0, 0, 0)</v>
      </c>
      <c r="AF355" s="17">
        <f>COUNTIFS(Pirma_Karta[Līga],Pirma_Karta[[#This Row],[Līga]],Pirma_Karta[VS Kopā],"&gt;"&amp;Pirma_Karta[[#This Row],[VS Kopā]])+1</f>
        <v>1</v>
      </c>
      <c r="AG355" s="19">
        <f t="shared" si="37"/>
        <v>0</v>
      </c>
      <c r="AH355" s="15">
        <f>RANK(Pirma_Karta[[#This Row],[Punkti
 (GS + VS)]],Pirma_Karta[Punkti
 (GS + VS)],0)</f>
        <v>162</v>
      </c>
      <c r="AI355" s="15">
        <f>COUNTIFS(Pirma_Karta[Līga],Pirma_Karta[[#This Row],[Līga]],Pirma_Karta[Punkti
 (GS + VS)],"&gt;"&amp;Pirma_Karta[Punkti
 (GS + VS)])+1</f>
        <v>1</v>
      </c>
    </row>
    <row r="356" spans="1:35" ht="15.75" hidden="1" x14ac:dyDescent="0.25">
      <c r="A356" s="9">
        <v>352</v>
      </c>
      <c r="B356" s="26"/>
      <c r="C356" s="34"/>
      <c r="D356" s="209"/>
      <c r="E356" s="46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2">
        <f t="shared" si="35"/>
        <v>0</v>
      </c>
      <c r="Q356" s="40" t="str">
        <f t="shared" si="36"/>
        <v>(0, 0, 0)</v>
      </c>
      <c r="R356" s="40">
        <f>COUNTIFS(Pirma_Karta[Līga],Pirma_Karta[[#This Row],[Līga]],Pirma_Karta[[GS Kopā ]],"&gt;"&amp;Pirma_Karta[[#This Row],[GS Kopā ]])+1</f>
        <v>1</v>
      </c>
      <c r="S356" s="46"/>
      <c r="T356" s="214"/>
      <c r="U356" s="214"/>
      <c r="V356" s="214"/>
      <c r="W356" s="214"/>
      <c r="X356" s="214"/>
      <c r="Y356" s="214"/>
      <c r="Z356" s="214"/>
      <c r="AA356" s="214"/>
      <c r="AB356" s="214"/>
      <c r="AC356" s="214"/>
      <c r="AD356" s="16">
        <f t="shared" si="39"/>
        <v>0</v>
      </c>
      <c r="AE356" s="17" t="str">
        <f t="shared" si="38"/>
        <v>(0, 0, 0)</v>
      </c>
      <c r="AF356" s="17">
        <f>COUNTIFS(Pirma_Karta[Līga],Pirma_Karta[[#This Row],[Līga]],Pirma_Karta[VS Kopā],"&gt;"&amp;Pirma_Karta[[#This Row],[VS Kopā]])+1</f>
        <v>1</v>
      </c>
      <c r="AG356" s="19">
        <f t="shared" si="37"/>
        <v>0</v>
      </c>
      <c r="AH356" s="15">
        <f>RANK(Pirma_Karta[[#This Row],[Punkti
 (GS + VS)]],Pirma_Karta[Punkti
 (GS + VS)],0)</f>
        <v>162</v>
      </c>
      <c r="AI356" s="15">
        <f>COUNTIFS(Pirma_Karta[Līga],Pirma_Karta[[#This Row],[Līga]],Pirma_Karta[Punkti
 (GS + VS)],"&gt;"&amp;Pirma_Karta[Punkti
 (GS + VS)])+1</f>
        <v>1</v>
      </c>
    </row>
    <row r="357" spans="1:35" ht="15.75" hidden="1" x14ac:dyDescent="0.25">
      <c r="A357" s="9">
        <v>353</v>
      </c>
      <c r="B357" s="26"/>
      <c r="C357" s="34"/>
      <c r="D357" s="215"/>
      <c r="E357" s="46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2">
        <f t="shared" si="35"/>
        <v>0</v>
      </c>
      <c r="Q357" s="40" t="str">
        <f t="shared" si="36"/>
        <v>(0, 0, 0)</v>
      </c>
      <c r="R357" s="40">
        <f>COUNTIFS(Pirma_Karta[Līga],Pirma_Karta[[#This Row],[Līga]],Pirma_Karta[[GS Kopā ]],"&gt;"&amp;Pirma_Karta[[#This Row],[GS Kopā ]])+1</f>
        <v>1</v>
      </c>
      <c r="S357" s="46"/>
      <c r="T357" s="214"/>
      <c r="U357" s="214"/>
      <c r="V357" s="214"/>
      <c r="W357" s="214"/>
      <c r="X357" s="214"/>
      <c r="Y357" s="214"/>
      <c r="Z357" s="214"/>
      <c r="AA357" s="214"/>
      <c r="AB357" s="214"/>
      <c r="AC357" s="214"/>
      <c r="AD357" s="16">
        <f t="shared" si="39"/>
        <v>0</v>
      </c>
      <c r="AE357" s="17" t="str">
        <f t="shared" si="38"/>
        <v>(0, 0, 0)</v>
      </c>
      <c r="AF357" s="17">
        <f>COUNTIFS(Pirma_Karta[Līga],Pirma_Karta[[#This Row],[Līga]],Pirma_Karta[VS Kopā],"&gt;"&amp;Pirma_Karta[[#This Row],[VS Kopā]])+1</f>
        <v>1</v>
      </c>
      <c r="AG357" s="19">
        <f t="shared" si="37"/>
        <v>0</v>
      </c>
      <c r="AH357" s="15">
        <f>RANK(Pirma_Karta[[#This Row],[Punkti
 (GS + VS)]],Pirma_Karta[Punkti
 (GS + VS)],0)</f>
        <v>162</v>
      </c>
      <c r="AI357" s="15">
        <f>COUNTIFS(Pirma_Karta[Līga],Pirma_Karta[[#This Row],[Līga]],Pirma_Karta[Punkti
 (GS + VS)],"&gt;"&amp;Pirma_Karta[Punkti
 (GS + VS)])+1</f>
        <v>1</v>
      </c>
    </row>
    <row r="358" spans="1:35" ht="15.75" hidden="1" x14ac:dyDescent="0.25">
      <c r="A358" s="9">
        <v>354</v>
      </c>
      <c r="B358" s="26"/>
      <c r="C358" s="34"/>
      <c r="D358" s="34"/>
      <c r="E358" s="46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2">
        <f t="shared" si="35"/>
        <v>0</v>
      </c>
      <c r="Q358" s="40" t="str">
        <f t="shared" si="36"/>
        <v>(0, 0, 0)</v>
      </c>
      <c r="R358" s="40">
        <f>COUNTIFS(Pirma_Karta[Līga],Pirma_Karta[[#This Row],[Līga]],Pirma_Karta[[GS Kopā ]],"&gt;"&amp;Pirma_Karta[[#This Row],[GS Kopā ]])+1</f>
        <v>1</v>
      </c>
      <c r="S358" s="46"/>
      <c r="T358" s="214"/>
      <c r="U358" s="214"/>
      <c r="V358" s="214"/>
      <c r="W358" s="214"/>
      <c r="X358" s="214"/>
      <c r="Y358" s="214"/>
      <c r="Z358" s="214"/>
      <c r="AA358" s="214"/>
      <c r="AB358" s="214"/>
      <c r="AC358" s="214"/>
      <c r="AD358" s="16">
        <f t="shared" si="39"/>
        <v>0</v>
      </c>
      <c r="AE358" s="17" t="str">
        <f t="shared" si="38"/>
        <v>(0, 0, 0)</v>
      </c>
      <c r="AF358" s="17">
        <f>COUNTIFS(Pirma_Karta[Līga],Pirma_Karta[[#This Row],[Līga]],Pirma_Karta[VS Kopā],"&gt;"&amp;Pirma_Karta[[#This Row],[VS Kopā]])+1</f>
        <v>1</v>
      </c>
      <c r="AG358" s="19">
        <f t="shared" si="37"/>
        <v>0</v>
      </c>
      <c r="AH358" s="15">
        <f>RANK(Pirma_Karta[[#This Row],[Punkti
 (GS + VS)]],Pirma_Karta[Punkti
 (GS + VS)],0)</f>
        <v>162</v>
      </c>
      <c r="AI358" s="15">
        <f>COUNTIFS(Pirma_Karta[Līga],Pirma_Karta[[#This Row],[Līga]],Pirma_Karta[Punkti
 (GS + VS)],"&gt;"&amp;Pirma_Karta[Punkti
 (GS + VS)])+1</f>
        <v>1</v>
      </c>
    </row>
    <row r="359" spans="1:35" ht="15.75" hidden="1" x14ac:dyDescent="0.25">
      <c r="A359" s="9">
        <v>355</v>
      </c>
      <c r="B359" s="26"/>
      <c r="C359" s="34"/>
      <c r="D359" s="34"/>
      <c r="E359" s="46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2">
        <f t="shared" si="35"/>
        <v>0</v>
      </c>
      <c r="Q359" s="40" t="str">
        <f t="shared" si="36"/>
        <v>(0, 0, 0)</v>
      </c>
      <c r="R359" s="40">
        <f>COUNTIFS(Pirma_Karta[Līga],Pirma_Karta[[#This Row],[Līga]],Pirma_Karta[[GS Kopā ]],"&gt;"&amp;Pirma_Karta[[#This Row],[GS Kopā ]])+1</f>
        <v>1</v>
      </c>
      <c r="S359" s="46"/>
      <c r="T359" s="214"/>
      <c r="U359" s="214"/>
      <c r="V359" s="214"/>
      <c r="W359" s="214"/>
      <c r="X359" s="214"/>
      <c r="Y359" s="214"/>
      <c r="Z359" s="214"/>
      <c r="AA359" s="214"/>
      <c r="AB359" s="214"/>
      <c r="AC359" s="214"/>
      <c r="AD359" s="16">
        <f t="shared" si="39"/>
        <v>0</v>
      </c>
      <c r="AE359" s="17" t="str">
        <f t="shared" si="38"/>
        <v>(0, 0, 0)</v>
      </c>
      <c r="AF359" s="17">
        <f>COUNTIFS(Pirma_Karta[Līga],Pirma_Karta[[#This Row],[Līga]],Pirma_Karta[VS Kopā],"&gt;"&amp;Pirma_Karta[[#This Row],[VS Kopā]])+1</f>
        <v>1</v>
      </c>
      <c r="AG359" s="19">
        <f t="shared" si="37"/>
        <v>0</v>
      </c>
      <c r="AH359" s="15">
        <f>RANK(Pirma_Karta[[#This Row],[Punkti
 (GS + VS)]],Pirma_Karta[Punkti
 (GS + VS)],0)</f>
        <v>162</v>
      </c>
      <c r="AI359" s="15">
        <f>COUNTIFS(Pirma_Karta[Līga],Pirma_Karta[[#This Row],[Līga]],Pirma_Karta[Punkti
 (GS + VS)],"&gt;"&amp;Pirma_Karta[Punkti
 (GS + VS)])+1</f>
        <v>1</v>
      </c>
    </row>
    <row r="360" spans="1:35" ht="15.75" hidden="1" x14ac:dyDescent="0.25">
      <c r="A360" s="9">
        <v>356</v>
      </c>
      <c r="B360" s="26"/>
      <c r="C360" s="34"/>
      <c r="D360" s="34"/>
      <c r="E360" s="46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2">
        <f t="shared" si="35"/>
        <v>0</v>
      </c>
      <c r="Q360" s="40" t="str">
        <f t="shared" si="36"/>
        <v>(0, 0, 0)</v>
      </c>
      <c r="R360" s="40">
        <f>COUNTIFS(Pirma_Karta[Līga],Pirma_Karta[[#This Row],[Līga]],Pirma_Karta[[GS Kopā ]],"&gt;"&amp;Pirma_Karta[[#This Row],[GS Kopā ]])+1</f>
        <v>1</v>
      </c>
      <c r="S360" s="46"/>
      <c r="T360" s="214"/>
      <c r="U360" s="214"/>
      <c r="V360" s="214"/>
      <c r="W360" s="214"/>
      <c r="X360" s="214"/>
      <c r="Y360" s="214"/>
      <c r="Z360" s="214"/>
      <c r="AA360" s="214"/>
      <c r="AB360" s="214"/>
      <c r="AC360" s="214"/>
      <c r="AD360" s="16">
        <f t="shared" si="39"/>
        <v>0</v>
      </c>
      <c r="AE360" s="17" t="str">
        <f t="shared" si="38"/>
        <v>(0, 0, 0)</v>
      </c>
      <c r="AF360" s="17">
        <f>COUNTIFS(Pirma_Karta[Līga],Pirma_Karta[[#This Row],[Līga]],Pirma_Karta[VS Kopā],"&gt;"&amp;Pirma_Karta[[#This Row],[VS Kopā]])+1</f>
        <v>1</v>
      </c>
      <c r="AG360" s="19">
        <f t="shared" si="37"/>
        <v>0</v>
      </c>
      <c r="AH360" s="15">
        <f>RANK(Pirma_Karta[[#This Row],[Punkti
 (GS + VS)]],Pirma_Karta[Punkti
 (GS + VS)],0)</f>
        <v>162</v>
      </c>
      <c r="AI360" s="15">
        <f>COUNTIFS(Pirma_Karta[Līga],Pirma_Karta[[#This Row],[Līga]],Pirma_Karta[Punkti
 (GS + VS)],"&gt;"&amp;Pirma_Karta[Punkti
 (GS + VS)])+1</f>
        <v>1</v>
      </c>
    </row>
    <row r="361" spans="1:35" ht="15.75" hidden="1" x14ac:dyDescent="0.25">
      <c r="A361" s="9">
        <v>357</v>
      </c>
      <c r="B361" s="26"/>
      <c r="C361" s="34"/>
      <c r="D361" s="34"/>
      <c r="E361" s="46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2">
        <f t="shared" si="35"/>
        <v>0</v>
      </c>
      <c r="Q361" s="40" t="str">
        <f t="shared" si="36"/>
        <v>(0, 0, 0)</v>
      </c>
      <c r="R361" s="40">
        <f>COUNTIFS(Pirma_Karta[Līga],Pirma_Karta[[#This Row],[Līga]],Pirma_Karta[[GS Kopā ]],"&gt;"&amp;Pirma_Karta[[#This Row],[GS Kopā ]])+1</f>
        <v>1</v>
      </c>
      <c r="S361" s="46"/>
      <c r="T361" s="214"/>
      <c r="U361" s="214"/>
      <c r="V361" s="214"/>
      <c r="W361" s="214"/>
      <c r="X361" s="214"/>
      <c r="Y361" s="214"/>
      <c r="Z361" s="214"/>
      <c r="AA361" s="214"/>
      <c r="AB361" s="214"/>
      <c r="AC361" s="214"/>
      <c r="AD361" s="16">
        <f t="shared" si="39"/>
        <v>0</v>
      </c>
      <c r="AE361" s="17" t="str">
        <f t="shared" si="38"/>
        <v>(0, 0, 0)</v>
      </c>
      <c r="AF361" s="17">
        <f>COUNTIFS(Pirma_Karta[Līga],Pirma_Karta[[#This Row],[Līga]],Pirma_Karta[VS Kopā],"&gt;"&amp;Pirma_Karta[[#This Row],[VS Kopā]])+1</f>
        <v>1</v>
      </c>
      <c r="AG361" s="19">
        <f t="shared" si="37"/>
        <v>0</v>
      </c>
      <c r="AH361" s="15">
        <f>RANK(Pirma_Karta[[#This Row],[Punkti
 (GS + VS)]],Pirma_Karta[Punkti
 (GS + VS)],0)</f>
        <v>162</v>
      </c>
      <c r="AI361" s="15">
        <f>COUNTIFS(Pirma_Karta[Līga],Pirma_Karta[[#This Row],[Līga]],Pirma_Karta[Punkti
 (GS + VS)],"&gt;"&amp;Pirma_Karta[Punkti
 (GS + VS)])+1</f>
        <v>1</v>
      </c>
    </row>
    <row r="362" spans="1:35" ht="15.75" hidden="1" x14ac:dyDescent="0.25">
      <c r="A362" s="9">
        <v>358</v>
      </c>
      <c r="B362" s="26"/>
      <c r="C362" s="34"/>
      <c r="D362" s="34"/>
      <c r="E362" s="46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2">
        <f t="shared" si="35"/>
        <v>0</v>
      </c>
      <c r="Q362" s="40" t="str">
        <f t="shared" si="36"/>
        <v>(0, 0, 0)</v>
      </c>
      <c r="R362" s="40">
        <f>COUNTIFS(Pirma_Karta[Līga],Pirma_Karta[[#This Row],[Līga]],Pirma_Karta[[GS Kopā ]],"&gt;"&amp;Pirma_Karta[[#This Row],[GS Kopā ]])+1</f>
        <v>1</v>
      </c>
      <c r="S362" s="46"/>
      <c r="T362" s="214"/>
      <c r="U362" s="214"/>
      <c r="V362" s="214"/>
      <c r="W362" s="214"/>
      <c r="X362" s="214"/>
      <c r="Y362" s="214"/>
      <c r="Z362" s="214"/>
      <c r="AA362" s="214"/>
      <c r="AB362" s="214"/>
      <c r="AC362" s="214"/>
      <c r="AD362" s="16">
        <f t="shared" si="39"/>
        <v>0</v>
      </c>
      <c r="AE362" s="17" t="str">
        <f t="shared" si="38"/>
        <v>(0, 0, 0)</v>
      </c>
      <c r="AF362" s="17">
        <f>COUNTIFS(Pirma_Karta[Līga],Pirma_Karta[[#This Row],[Līga]],Pirma_Karta[VS Kopā],"&gt;"&amp;Pirma_Karta[[#This Row],[VS Kopā]])+1</f>
        <v>1</v>
      </c>
      <c r="AG362" s="19">
        <f t="shared" si="37"/>
        <v>0</v>
      </c>
      <c r="AH362" s="15">
        <f>RANK(Pirma_Karta[[#This Row],[Punkti
 (GS + VS)]],Pirma_Karta[Punkti
 (GS + VS)],0)</f>
        <v>162</v>
      </c>
      <c r="AI362" s="15">
        <f>COUNTIFS(Pirma_Karta[Līga],Pirma_Karta[[#This Row],[Līga]],Pirma_Karta[Punkti
 (GS + VS)],"&gt;"&amp;Pirma_Karta[Punkti
 (GS + VS)])+1</f>
        <v>1</v>
      </c>
    </row>
    <row r="363" spans="1:35" ht="15.75" hidden="1" x14ac:dyDescent="0.25">
      <c r="A363" s="9">
        <v>359</v>
      </c>
      <c r="B363" s="26"/>
      <c r="C363" s="34"/>
      <c r="D363" s="34"/>
      <c r="E363" s="46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2">
        <f t="shared" si="35"/>
        <v>0</v>
      </c>
      <c r="Q363" s="40" t="str">
        <f t="shared" si="36"/>
        <v>(0, 0, 0)</v>
      </c>
      <c r="R363" s="40">
        <f>COUNTIFS(Pirma_Karta[Līga],Pirma_Karta[[#This Row],[Līga]],Pirma_Karta[[GS Kopā ]],"&gt;"&amp;Pirma_Karta[[#This Row],[GS Kopā ]])+1</f>
        <v>1</v>
      </c>
      <c r="S363" s="46"/>
      <c r="T363" s="214"/>
      <c r="U363" s="214"/>
      <c r="V363" s="214"/>
      <c r="W363" s="214"/>
      <c r="X363" s="214"/>
      <c r="Y363" s="214"/>
      <c r="Z363" s="214"/>
      <c r="AA363" s="214"/>
      <c r="AB363" s="214"/>
      <c r="AC363" s="214"/>
      <c r="AD363" s="16">
        <f t="shared" si="39"/>
        <v>0</v>
      </c>
      <c r="AE363" s="17" t="str">
        <f t="shared" si="38"/>
        <v>(0, 0, 0)</v>
      </c>
      <c r="AF363" s="17">
        <f>COUNTIFS(Pirma_Karta[Līga],Pirma_Karta[[#This Row],[Līga]],Pirma_Karta[VS Kopā],"&gt;"&amp;Pirma_Karta[[#This Row],[VS Kopā]])+1</f>
        <v>1</v>
      </c>
      <c r="AG363" s="19">
        <f t="shared" si="37"/>
        <v>0</v>
      </c>
      <c r="AH363" s="15">
        <f>RANK(Pirma_Karta[[#This Row],[Punkti
 (GS + VS)]],Pirma_Karta[Punkti
 (GS + VS)],0)</f>
        <v>162</v>
      </c>
      <c r="AI363" s="15">
        <f>COUNTIFS(Pirma_Karta[Līga],Pirma_Karta[[#This Row],[Līga]],Pirma_Karta[Punkti
 (GS + VS)],"&gt;"&amp;Pirma_Karta[Punkti
 (GS + VS)])+1</f>
        <v>1</v>
      </c>
    </row>
    <row r="364" spans="1:35" ht="15.75" hidden="1" x14ac:dyDescent="0.25">
      <c r="A364" s="9">
        <v>360</v>
      </c>
      <c r="B364" s="26"/>
      <c r="C364" s="34"/>
      <c r="D364" s="34"/>
      <c r="E364" s="46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2">
        <f t="shared" ref="P364:P427" si="40">SUM(F364:O364)</f>
        <v>0</v>
      </c>
      <c r="Q364" s="40" t="str">
        <f t="shared" ref="Q364:Q427" si="41">"("&amp;COUNTIF(F364:O364,10)&amp;", "&amp;COUNTIF(F364:O364,9)&amp;", "&amp;COUNTIF(F364:O364,8)&amp;")"</f>
        <v>(0, 0, 0)</v>
      </c>
      <c r="R364" s="40">
        <f>COUNTIFS(Pirma_Karta[Līga],Pirma_Karta[[#This Row],[Līga]],Pirma_Karta[[GS Kopā ]],"&gt;"&amp;Pirma_Karta[[#This Row],[GS Kopā ]])+1</f>
        <v>1</v>
      </c>
      <c r="S364" s="46"/>
      <c r="T364" s="214"/>
      <c r="U364" s="214"/>
      <c r="V364" s="214"/>
      <c r="W364" s="214"/>
      <c r="X364" s="214"/>
      <c r="Y364" s="214"/>
      <c r="Z364" s="214"/>
      <c r="AA364" s="214"/>
      <c r="AB364" s="214"/>
      <c r="AC364" s="214"/>
      <c r="AD364" s="16">
        <f t="shared" si="39"/>
        <v>0</v>
      </c>
      <c r="AE364" s="17" t="str">
        <f t="shared" si="38"/>
        <v>(0, 0, 0)</v>
      </c>
      <c r="AF364" s="17">
        <f>COUNTIFS(Pirma_Karta[Līga],Pirma_Karta[[#This Row],[Līga]],Pirma_Karta[VS Kopā],"&gt;"&amp;Pirma_Karta[[#This Row],[VS Kopā]])+1</f>
        <v>1</v>
      </c>
      <c r="AG364" s="19">
        <f t="shared" ref="AG364:AG427" si="42">(SUM(F364:O364))+(SUM(T364:AC364))</f>
        <v>0</v>
      </c>
      <c r="AH364" s="15">
        <f>RANK(Pirma_Karta[[#This Row],[Punkti
 (GS + VS)]],Pirma_Karta[Punkti
 (GS + VS)],0)</f>
        <v>162</v>
      </c>
      <c r="AI364" s="15">
        <f>COUNTIFS(Pirma_Karta[Līga],Pirma_Karta[[#This Row],[Līga]],Pirma_Karta[Punkti
 (GS + VS)],"&gt;"&amp;Pirma_Karta[Punkti
 (GS + VS)])+1</f>
        <v>1</v>
      </c>
    </row>
    <row r="365" spans="1:35" ht="15.75" hidden="1" x14ac:dyDescent="0.25">
      <c r="A365" s="9">
        <v>361</v>
      </c>
      <c r="B365" s="26"/>
      <c r="C365" s="34"/>
      <c r="D365" s="34"/>
      <c r="E365" s="46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2">
        <f t="shared" si="40"/>
        <v>0</v>
      </c>
      <c r="Q365" s="40" t="str">
        <f t="shared" si="41"/>
        <v>(0, 0, 0)</v>
      </c>
      <c r="R365" s="40">
        <f>COUNTIFS(Pirma_Karta[Līga],Pirma_Karta[[#This Row],[Līga]],Pirma_Karta[[GS Kopā ]],"&gt;"&amp;Pirma_Karta[[#This Row],[GS Kopā ]])+1</f>
        <v>1</v>
      </c>
      <c r="S365" s="46"/>
      <c r="T365" s="214"/>
      <c r="U365" s="214"/>
      <c r="V365" s="214"/>
      <c r="W365" s="214"/>
      <c r="X365" s="214"/>
      <c r="Y365" s="214"/>
      <c r="Z365" s="214"/>
      <c r="AA365" s="214"/>
      <c r="AB365" s="214"/>
      <c r="AC365" s="214"/>
      <c r="AD365" s="16">
        <f t="shared" si="39"/>
        <v>0</v>
      </c>
      <c r="AE365" s="17" t="str">
        <f t="shared" si="38"/>
        <v>(0, 0, 0)</v>
      </c>
      <c r="AF365" s="17">
        <f>COUNTIFS(Pirma_Karta[Līga],Pirma_Karta[[#This Row],[Līga]],Pirma_Karta[VS Kopā],"&gt;"&amp;Pirma_Karta[[#This Row],[VS Kopā]])+1</f>
        <v>1</v>
      </c>
      <c r="AG365" s="19">
        <f t="shared" si="42"/>
        <v>0</v>
      </c>
      <c r="AH365" s="15">
        <f>RANK(Pirma_Karta[[#This Row],[Punkti
 (GS + VS)]],Pirma_Karta[Punkti
 (GS + VS)],0)</f>
        <v>162</v>
      </c>
      <c r="AI365" s="15">
        <f>COUNTIFS(Pirma_Karta[Līga],Pirma_Karta[[#This Row],[Līga]],Pirma_Karta[Punkti
 (GS + VS)],"&gt;"&amp;Pirma_Karta[Punkti
 (GS + VS)])+1</f>
        <v>1</v>
      </c>
    </row>
    <row r="366" spans="1:35" ht="15.75" hidden="1" x14ac:dyDescent="0.25">
      <c r="A366" s="9">
        <v>362</v>
      </c>
      <c r="B366" s="26"/>
      <c r="C366" s="34"/>
      <c r="D366" s="34"/>
      <c r="E366" s="46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2">
        <f t="shared" si="40"/>
        <v>0</v>
      </c>
      <c r="Q366" s="40" t="str">
        <f t="shared" si="41"/>
        <v>(0, 0, 0)</v>
      </c>
      <c r="R366" s="40">
        <f>COUNTIFS(Pirma_Karta[Līga],Pirma_Karta[[#This Row],[Līga]],Pirma_Karta[[GS Kopā ]],"&gt;"&amp;Pirma_Karta[[#This Row],[GS Kopā ]])+1</f>
        <v>1</v>
      </c>
      <c r="S366" s="46"/>
      <c r="T366" s="214"/>
      <c r="U366" s="214"/>
      <c r="V366" s="214"/>
      <c r="W366" s="214"/>
      <c r="X366" s="214"/>
      <c r="Y366" s="214"/>
      <c r="Z366" s="214"/>
      <c r="AA366" s="214"/>
      <c r="AB366" s="214"/>
      <c r="AC366" s="214"/>
      <c r="AD366" s="16">
        <f t="shared" si="39"/>
        <v>0</v>
      </c>
      <c r="AE366" s="17" t="str">
        <f t="shared" si="38"/>
        <v>(0, 0, 0)</v>
      </c>
      <c r="AF366" s="17">
        <f>COUNTIFS(Pirma_Karta[Līga],Pirma_Karta[[#This Row],[Līga]],Pirma_Karta[VS Kopā],"&gt;"&amp;Pirma_Karta[[#This Row],[VS Kopā]])+1</f>
        <v>1</v>
      </c>
      <c r="AG366" s="19">
        <f t="shared" si="42"/>
        <v>0</v>
      </c>
      <c r="AH366" s="15">
        <f>RANK(Pirma_Karta[[#This Row],[Punkti
 (GS + VS)]],Pirma_Karta[Punkti
 (GS + VS)],0)</f>
        <v>162</v>
      </c>
      <c r="AI366" s="15">
        <f>COUNTIFS(Pirma_Karta[Līga],Pirma_Karta[[#This Row],[Līga]],Pirma_Karta[Punkti
 (GS + VS)],"&gt;"&amp;Pirma_Karta[Punkti
 (GS + VS)])+1</f>
        <v>1</v>
      </c>
    </row>
    <row r="367" spans="1:35" ht="15.75" hidden="1" x14ac:dyDescent="0.25">
      <c r="A367" s="9">
        <v>363</v>
      </c>
      <c r="B367" s="26"/>
      <c r="C367" s="34"/>
      <c r="D367" s="34"/>
      <c r="E367" s="46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2">
        <f t="shared" si="40"/>
        <v>0</v>
      </c>
      <c r="Q367" s="40" t="str">
        <f t="shared" si="41"/>
        <v>(0, 0, 0)</v>
      </c>
      <c r="R367" s="40">
        <f>COUNTIFS(Pirma_Karta[Līga],Pirma_Karta[[#This Row],[Līga]],Pirma_Karta[[GS Kopā ]],"&gt;"&amp;Pirma_Karta[[#This Row],[GS Kopā ]])+1</f>
        <v>1</v>
      </c>
      <c r="S367" s="46"/>
      <c r="T367" s="214"/>
      <c r="U367" s="214"/>
      <c r="V367" s="214"/>
      <c r="W367" s="214"/>
      <c r="X367" s="214"/>
      <c r="Y367" s="214"/>
      <c r="Z367" s="214"/>
      <c r="AA367" s="214"/>
      <c r="AB367" s="214"/>
      <c r="AC367" s="214"/>
      <c r="AD367" s="16">
        <f t="shared" si="39"/>
        <v>0</v>
      </c>
      <c r="AE367" s="17" t="str">
        <f t="shared" si="38"/>
        <v>(0, 0, 0)</v>
      </c>
      <c r="AF367" s="17">
        <f>COUNTIFS(Pirma_Karta[Līga],Pirma_Karta[[#This Row],[Līga]],Pirma_Karta[VS Kopā],"&gt;"&amp;Pirma_Karta[[#This Row],[VS Kopā]])+1</f>
        <v>1</v>
      </c>
      <c r="AG367" s="19">
        <f t="shared" si="42"/>
        <v>0</v>
      </c>
      <c r="AH367" s="15">
        <f>RANK(Pirma_Karta[[#This Row],[Punkti
 (GS + VS)]],Pirma_Karta[Punkti
 (GS + VS)],0)</f>
        <v>162</v>
      </c>
      <c r="AI367" s="15">
        <f>COUNTIFS(Pirma_Karta[Līga],Pirma_Karta[[#This Row],[Līga]],Pirma_Karta[Punkti
 (GS + VS)],"&gt;"&amp;Pirma_Karta[Punkti
 (GS + VS)])+1</f>
        <v>1</v>
      </c>
    </row>
    <row r="368" spans="1:35" ht="15.75" hidden="1" x14ac:dyDescent="0.25">
      <c r="A368" s="9">
        <v>364</v>
      </c>
      <c r="B368" s="26"/>
      <c r="C368" s="34"/>
      <c r="D368" s="34"/>
      <c r="E368" s="46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2">
        <f t="shared" si="40"/>
        <v>0</v>
      </c>
      <c r="Q368" s="40" t="str">
        <f t="shared" si="41"/>
        <v>(0, 0, 0)</v>
      </c>
      <c r="R368" s="40">
        <f>COUNTIFS(Pirma_Karta[Līga],Pirma_Karta[[#This Row],[Līga]],Pirma_Karta[[GS Kopā ]],"&gt;"&amp;Pirma_Karta[[#This Row],[GS Kopā ]])+1</f>
        <v>1</v>
      </c>
      <c r="S368" s="46"/>
      <c r="T368" s="214"/>
      <c r="U368" s="214"/>
      <c r="V368" s="214"/>
      <c r="W368" s="214"/>
      <c r="X368" s="214"/>
      <c r="Y368" s="214"/>
      <c r="Z368" s="214"/>
      <c r="AA368" s="214"/>
      <c r="AB368" s="214"/>
      <c r="AC368" s="214"/>
      <c r="AD368" s="16">
        <f t="shared" si="39"/>
        <v>0</v>
      </c>
      <c r="AE368" s="17" t="str">
        <f t="shared" si="38"/>
        <v>(0, 0, 0)</v>
      </c>
      <c r="AF368" s="17">
        <f>COUNTIFS(Pirma_Karta[Līga],Pirma_Karta[[#This Row],[Līga]],Pirma_Karta[VS Kopā],"&gt;"&amp;Pirma_Karta[[#This Row],[VS Kopā]])+1</f>
        <v>1</v>
      </c>
      <c r="AG368" s="19">
        <f t="shared" si="42"/>
        <v>0</v>
      </c>
      <c r="AH368" s="15">
        <f>RANK(Pirma_Karta[[#This Row],[Punkti
 (GS + VS)]],Pirma_Karta[Punkti
 (GS + VS)],0)</f>
        <v>162</v>
      </c>
      <c r="AI368" s="15">
        <f>COUNTIFS(Pirma_Karta[Līga],Pirma_Karta[[#This Row],[Līga]],Pirma_Karta[Punkti
 (GS + VS)],"&gt;"&amp;Pirma_Karta[Punkti
 (GS + VS)])+1</f>
        <v>1</v>
      </c>
    </row>
    <row r="369" spans="1:35" ht="15.75" hidden="1" x14ac:dyDescent="0.25">
      <c r="A369" s="9">
        <v>365</v>
      </c>
      <c r="B369" s="26"/>
      <c r="C369" s="34"/>
      <c r="D369" s="34"/>
      <c r="E369" s="46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2">
        <f t="shared" si="40"/>
        <v>0</v>
      </c>
      <c r="Q369" s="40" t="str">
        <f t="shared" si="41"/>
        <v>(0, 0, 0)</v>
      </c>
      <c r="R369" s="40">
        <f>COUNTIFS(Pirma_Karta[Līga],Pirma_Karta[[#This Row],[Līga]],Pirma_Karta[[GS Kopā ]],"&gt;"&amp;Pirma_Karta[[#This Row],[GS Kopā ]])+1</f>
        <v>1</v>
      </c>
      <c r="S369" s="46"/>
      <c r="T369" s="214"/>
      <c r="U369" s="214"/>
      <c r="V369" s="214"/>
      <c r="W369" s="214"/>
      <c r="X369" s="214"/>
      <c r="Y369" s="214"/>
      <c r="Z369" s="214"/>
      <c r="AA369" s="214"/>
      <c r="AB369" s="214"/>
      <c r="AC369" s="214"/>
      <c r="AD369" s="16">
        <f t="shared" si="39"/>
        <v>0</v>
      </c>
      <c r="AE369" s="17" t="str">
        <f t="shared" si="38"/>
        <v>(0, 0, 0)</v>
      </c>
      <c r="AF369" s="17">
        <f>COUNTIFS(Pirma_Karta[Līga],Pirma_Karta[[#This Row],[Līga]],Pirma_Karta[VS Kopā],"&gt;"&amp;Pirma_Karta[[#This Row],[VS Kopā]])+1</f>
        <v>1</v>
      </c>
      <c r="AG369" s="19">
        <f t="shared" si="42"/>
        <v>0</v>
      </c>
      <c r="AH369" s="15">
        <f>RANK(Pirma_Karta[[#This Row],[Punkti
 (GS + VS)]],Pirma_Karta[Punkti
 (GS + VS)],0)</f>
        <v>162</v>
      </c>
      <c r="AI369" s="15">
        <f>COUNTIFS(Pirma_Karta[Līga],Pirma_Karta[[#This Row],[Līga]],Pirma_Karta[Punkti
 (GS + VS)],"&gt;"&amp;Pirma_Karta[Punkti
 (GS + VS)])+1</f>
        <v>1</v>
      </c>
    </row>
    <row r="370" spans="1:35" ht="15.75" hidden="1" x14ac:dyDescent="0.25">
      <c r="A370" s="9">
        <v>366</v>
      </c>
      <c r="B370" s="26"/>
      <c r="C370" s="34"/>
      <c r="D370" s="34"/>
      <c r="E370" s="46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2">
        <f t="shared" si="40"/>
        <v>0</v>
      </c>
      <c r="Q370" s="40" t="str">
        <f t="shared" si="41"/>
        <v>(0, 0, 0)</v>
      </c>
      <c r="R370" s="40">
        <f>COUNTIFS(Pirma_Karta[Līga],Pirma_Karta[[#This Row],[Līga]],Pirma_Karta[[GS Kopā ]],"&gt;"&amp;Pirma_Karta[[#This Row],[GS Kopā ]])+1</f>
        <v>1</v>
      </c>
      <c r="S370" s="46"/>
      <c r="T370" s="214"/>
      <c r="U370" s="214"/>
      <c r="V370" s="214"/>
      <c r="W370" s="214"/>
      <c r="X370" s="214"/>
      <c r="Y370" s="214"/>
      <c r="Z370" s="214"/>
      <c r="AA370" s="214"/>
      <c r="AB370" s="214"/>
      <c r="AC370" s="214"/>
      <c r="AD370" s="16">
        <f t="shared" si="39"/>
        <v>0</v>
      </c>
      <c r="AE370" s="17" t="str">
        <f t="shared" si="38"/>
        <v>(0, 0, 0)</v>
      </c>
      <c r="AF370" s="17">
        <f>COUNTIFS(Pirma_Karta[Līga],Pirma_Karta[[#This Row],[Līga]],Pirma_Karta[VS Kopā],"&gt;"&amp;Pirma_Karta[[#This Row],[VS Kopā]])+1</f>
        <v>1</v>
      </c>
      <c r="AG370" s="19">
        <f t="shared" si="42"/>
        <v>0</v>
      </c>
      <c r="AH370" s="15">
        <f>RANK(Pirma_Karta[[#This Row],[Punkti
 (GS + VS)]],Pirma_Karta[Punkti
 (GS + VS)],0)</f>
        <v>162</v>
      </c>
      <c r="AI370" s="15">
        <f>COUNTIFS(Pirma_Karta[Līga],Pirma_Karta[[#This Row],[Līga]],Pirma_Karta[Punkti
 (GS + VS)],"&gt;"&amp;Pirma_Karta[Punkti
 (GS + VS)])+1</f>
        <v>1</v>
      </c>
    </row>
    <row r="371" spans="1:35" ht="15.75" hidden="1" x14ac:dyDescent="0.25">
      <c r="A371" s="9">
        <v>367</v>
      </c>
      <c r="B371" s="26"/>
      <c r="C371" s="34"/>
      <c r="D371" s="34"/>
      <c r="E371" s="46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2">
        <f t="shared" si="40"/>
        <v>0</v>
      </c>
      <c r="Q371" s="40" t="str">
        <f t="shared" si="41"/>
        <v>(0, 0, 0)</v>
      </c>
      <c r="R371" s="40">
        <f>COUNTIFS(Pirma_Karta[Līga],Pirma_Karta[[#This Row],[Līga]],Pirma_Karta[[GS Kopā ]],"&gt;"&amp;Pirma_Karta[[#This Row],[GS Kopā ]])+1</f>
        <v>1</v>
      </c>
      <c r="S371" s="46"/>
      <c r="T371" s="214"/>
      <c r="U371" s="214"/>
      <c r="V371" s="214"/>
      <c r="W371" s="214"/>
      <c r="X371" s="214"/>
      <c r="Y371" s="214"/>
      <c r="Z371" s="214"/>
      <c r="AA371" s="214"/>
      <c r="AB371" s="214"/>
      <c r="AC371" s="214"/>
      <c r="AD371" s="16">
        <f t="shared" si="39"/>
        <v>0</v>
      </c>
      <c r="AE371" s="17" t="str">
        <f t="shared" si="38"/>
        <v>(0, 0, 0)</v>
      </c>
      <c r="AF371" s="17">
        <f>COUNTIFS(Pirma_Karta[Līga],Pirma_Karta[[#This Row],[Līga]],Pirma_Karta[VS Kopā],"&gt;"&amp;Pirma_Karta[[#This Row],[VS Kopā]])+1</f>
        <v>1</v>
      </c>
      <c r="AG371" s="19">
        <f t="shared" si="42"/>
        <v>0</v>
      </c>
      <c r="AH371" s="15">
        <f>RANK(Pirma_Karta[[#This Row],[Punkti
 (GS + VS)]],Pirma_Karta[Punkti
 (GS + VS)],0)</f>
        <v>162</v>
      </c>
      <c r="AI371" s="15">
        <f>COUNTIFS(Pirma_Karta[Līga],Pirma_Karta[[#This Row],[Līga]],Pirma_Karta[Punkti
 (GS + VS)],"&gt;"&amp;Pirma_Karta[Punkti
 (GS + VS)])+1</f>
        <v>1</v>
      </c>
    </row>
    <row r="372" spans="1:35" ht="15.75" hidden="1" x14ac:dyDescent="0.25">
      <c r="A372" s="9">
        <v>368</v>
      </c>
      <c r="B372" s="26"/>
      <c r="C372" s="34"/>
      <c r="D372" s="34"/>
      <c r="E372" s="46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2">
        <f t="shared" si="40"/>
        <v>0</v>
      </c>
      <c r="Q372" s="40" t="str">
        <f t="shared" si="41"/>
        <v>(0, 0, 0)</v>
      </c>
      <c r="R372" s="40">
        <f>COUNTIFS(Pirma_Karta[Līga],Pirma_Karta[[#This Row],[Līga]],Pirma_Karta[[GS Kopā ]],"&gt;"&amp;Pirma_Karta[[#This Row],[GS Kopā ]])+1</f>
        <v>1</v>
      </c>
      <c r="S372" s="46"/>
      <c r="T372" s="214"/>
      <c r="U372" s="214"/>
      <c r="V372" s="214"/>
      <c r="W372" s="214"/>
      <c r="X372" s="214"/>
      <c r="Y372" s="214"/>
      <c r="Z372" s="214"/>
      <c r="AA372" s="214"/>
      <c r="AB372" s="214"/>
      <c r="AC372" s="214"/>
      <c r="AD372" s="16">
        <f t="shared" si="39"/>
        <v>0</v>
      </c>
      <c r="AE372" s="17" t="str">
        <f t="shared" si="38"/>
        <v>(0, 0, 0)</v>
      </c>
      <c r="AF372" s="17">
        <f>COUNTIFS(Pirma_Karta[Līga],Pirma_Karta[[#This Row],[Līga]],Pirma_Karta[VS Kopā],"&gt;"&amp;Pirma_Karta[[#This Row],[VS Kopā]])+1</f>
        <v>1</v>
      </c>
      <c r="AG372" s="19">
        <f t="shared" si="42"/>
        <v>0</v>
      </c>
      <c r="AH372" s="15">
        <f>RANK(Pirma_Karta[[#This Row],[Punkti
 (GS + VS)]],Pirma_Karta[Punkti
 (GS + VS)],0)</f>
        <v>162</v>
      </c>
      <c r="AI372" s="15">
        <f>COUNTIFS(Pirma_Karta[Līga],Pirma_Karta[[#This Row],[Līga]],Pirma_Karta[Punkti
 (GS + VS)],"&gt;"&amp;Pirma_Karta[Punkti
 (GS + VS)])+1</f>
        <v>1</v>
      </c>
    </row>
    <row r="373" spans="1:35" ht="15.75" hidden="1" x14ac:dyDescent="0.25">
      <c r="A373" s="9">
        <v>369</v>
      </c>
      <c r="B373" s="26"/>
      <c r="C373" s="34"/>
      <c r="D373" s="34"/>
      <c r="E373" s="46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2">
        <f t="shared" si="40"/>
        <v>0</v>
      </c>
      <c r="Q373" s="40" t="str">
        <f t="shared" si="41"/>
        <v>(0, 0, 0)</v>
      </c>
      <c r="R373" s="40">
        <f>COUNTIFS(Pirma_Karta[Līga],Pirma_Karta[[#This Row],[Līga]],Pirma_Karta[[GS Kopā ]],"&gt;"&amp;Pirma_Karta[[#This Row],[GS Kopā ]])+1</f>
        <v>1</v>
      </c>
      <c r="S373" s="46"/>
      <c r="T373" s="214"/>
      <c r="U373" s="214"/>
      <c r="V373" s="214"/>
      <c r="W373" s="214"/>
      <c r="X373" s="214"/>
      <c r="Y373" s="214"/>
      <c r="Z373" s="214"/>
      <c r="AA373" s="214"/>
      <c r="AB373" s="214"/>
      <c r="AC373" s="214"/>
      <c r="AD373" s="16">
        <f t="shared" si="39"/>
        <v>0</v>
      </c>
      <c r="AE373" s="17" t="str">
        <f t="shared" si="38"/>
        <v>(0, 0, 0)</v>
      </c>
      <c r="AF373" s="17">
        <f>COUNTIFS(Pirma_Karta[Līga],Pirma_Karta[[#This Row],[Līga]],Pirma_Karta[VS Kopā],"&gt;"&amp;Pirma_Karta[[#This Row],[VS Kopā]])+1</f>
        <v>1</v>
      </c>
      <c r="AG373" s="19">
        <f t="shared" si="42"/>
        <v>0</v>
      </c>
      <c r="AH373" s="15">
        <f>RANK(Pirma_Karta[[#This Row],[Punkti
 (GS + VS)]],Pirma_Karta[Punkti
 (GS + VS)],0)</f>
        <v>162</v>
      </c>
      <c r="AI373" s="15">
        <f>COUNTIFS(Pirma_Karta[Līga],Pirma_Karta[[#This Row],[Līga]],Pirma_Karta[Punkti
 (GS + VS)],"&gt;"&amp;Pirma_Karta[Punkti
 (GS + VS)])+1</f>
        <v>1</v>
      </c>
    </row>
    <row r="374" spans="1:35" ht="15.75" hidden="1" x14ac:dyDescent="0.25">
      <c r="A374" s="9">
        <v>370</v>
      </c>
      <c r="B374" s="26"/>
      <c r="C374" s="34"/>
      <c r="D374" s="34"/>
      <c r="E374" s="46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2">
        <f t="shared" si="40"/>
        <v>0</v>
      </c>
      <c r="Q374" s="40" t="str">
        <f t="shared" si="41"/>
        <v>(0, 0, 0)</v>
      </c>
      <c r="R374" s="40">
        <f>COUNTIFS(Pirma_Karta[Līga],Pirma_Karta[[#This Row],[Līga]],Pirma_Karta[[GS Kopā ]],"&gt;"&amp;Pirma_Karta[[#This Row],[GS Kopā ]])+1</f>
        <v>1</v>
      </c>
      <c r="S374" s="46"/>
      <c r="T374" s="214"/>
      <c r="U374" s="214"/>
      <c r="V374" s="214"/>
      <c r="W374" s="214"/>
      <c r="X374" s="214"/>
      <c r="Y374" s="214"/>
      <c r="Z374" s="214"/>
      <c r="AA374" s="214"/>
      <c r="AB374" s="214"/>
      <c r="AC374" s="214"/>
      <c r="AD374" s="16">
        <f t="shared" si="39"/>
        <v>0</v>
      </c>
      <c r="AE374" s="17" t="str">
        <f t="shared" si="38"/>
        <v>(0, 0, 0)</v>
      </c>
      <c r="AF374" s="17">
        <f>COUNTIFS(Pirma_Karta[Līga],Pirma_Karta[[#This Row],[Līga]],Pirma_Karta[VS Kopā],"&gt;"&amp;Pirma_Karta[[#This Row],[VS Kopā]])+1</f>
        <v>1</v>
      </c>
      <c r="AG374" s="19">
        <f t="shared" si="42"/>
        <v>0</v>
      </c>
      <c r="AH374" s="15">
        <f>RANK(Pirma_Karta[[#This Row],[Punkti
 (GS + VS)]],Pirma_Karta[Punkti
 (GS + VS)],0)</f>
        <v>162</v>
      </c>
      <c r="AI374" s="15">
        <f>COUNTIFS(Pirma_Karta[Līga],Pirma_Karta[[#This Row],[Līga]],Pirma_Karta[Punkti
 (GS + VS)],"&gt;"&amp;Pirma_Karta[Punkti
 (GS + VS)])+1</f>
        <v>1</v>
      </c>
    </row>
    <row r="375" spans="1:35" ht="15.75" hidden="1" x14ac:dyDescent="0.25">
      <c r="A375" s="9">
        <v>371</v>
      </c>
      <c r="B375" s="26"/>
      <c r="C375" s="34"/>
      <c r="D375" s="34"/>
      <c r="E375" s="46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2">
        <f t="shared" si="40"/>
        <v>0</v>
      </c>
      <c r="Q375" s="40" t="str">
        <f t="shared" si="41"/>
        <v>(0, 0, 0)</v>
      </c>
      <c r="R375" s="40">
        <f>COUNTIFS(Pirma_Karta[Līga],Pirma_Karta[[#This Row],[Līga]],Pirma_Karta[[GS Kopā ]],"&gt;"&amp;Pirma_Karta[[#This Row],[GS Kopā ]])+1</f>
        <v>1</v>
      </c>
      <c r="S375" s="46"/>
      <c r="T375" s="214"/>
      <c r="U375" s="214"/>
      <c r="V375" s="214"/>
      <c r="W375" s="214"/>
      <c r="X375" s="214"/>
      <c r="Y375" s="214"/>
      <c r="Z375" s="214"/>
      <c r="AA375" s="214"/>
      <c r="AB375" s="214"/>
      <c r="AC375" s="214"/>
      <c r="AD375" s="16">
        <f t="shared" si="39"/>
        <v>0</v>
      </c>
      <c r="AE375" s="17" t="str">
        <f t="shared" si="38"/>
        <v>(0, 0, 0)</v>
      </c>
      <c r="AF375" s="17">
        <f>COUNTIFS(Pirma_Karta[Līga],Pirma_Karta[[#This Row],[Līga]],Pirma_Karta[VS Kopā],"&gt;"&amp;Pirma_Karta[[#This Row],[VS Kopā]])+1</f>
        <v>1</v>
      </c>
      <c r="AG375" s="19">
        <f t="shared" si="42"/>
        <v>0</v>
      </c>
      <c r="AH375" s="15">
        <f>RANK(Pirma_Karta[[#This Row],[Punkti
 (GS + VS)]],Pirma_Karta[Punkti
 (GS + VS)],0)</f>
        <v>162</v>
      </c>
      <c r="AI375" s="15">
        <f>COUNTIFS(Pirma_Karta[Līga],Pirma_Karta[[#This Row],[Līga]],Pirma_Karta[Punkti
 (GS + VS)],"&gt;"&amp;Pirma_Karta[Punkti
 (GS + VS)])+1</f>
        <v>1</v>
      </c>
    </row>
    <row r="376" spans="1:35" ht="15.75" hidden="1" x14ac:dyDescent="0.25">
      <c r="A376" s="9">
        <v>372</v>
      </c>
      <c r="B376" s="26"/>
      <c r="C376" s="34"/>
      <c r="D376" s="34"/>
      <c r="E376" s="46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2">
        <f t="shared" si="40"/>
        <v>0</v>
      </c>
      <c r="Q376" s="40" t="str">
        <f t="shared" si="41"/>
        <v>(0, 0, 0)</v>
      </c>
      <c r="R376" s="40">
        <f>COUNTIFS(Pirma_Karta[Līga],Pirma_Karta[[#This Row],[Līga]],Pirma_Karta[[GS Kopā ]],"&gt;"&amp;Pirma_Karta[[#This Row],[GS Kopā ]])+1</f>
        <v>1</v>
      </c>
      <c r="S376" s="46"/>
      <c r="T376" s="214"/>
      <c r="U376" s="214"/>
      <c r="V376" s="214"/>
      <c r="W376" s="214"/>
      <c r="X376" s="214"/>
      <c r="Y376" s="214"/>
      <c r="Z376" s="214"/>
      <c r="AA376" s="214"/>
      <c r="AB376" s="214"/>
      <c r="AC376" s="214"/>
      <c r="AD376" s="16">
        <f t="shared" si="39"/>
        <v>0</v>
      </c>
      <c r="AE376" s="17" t="str">
        <f t="shared" si="38"/>
        <v>(0, 0, 0)</v>
      </c>
      <c r="AF376" s="17">
        <f>COUNTIFS(Pirma_Karta[Līga],Pirma_Karta[[#This Row],[Līga]],Pirma_Karta[VS Kopā],"&gt;"&amp;Pirma_Karta[[#This Row],[VS Kopā]])+1</f>
        <v>1</v>
      </c>
      <c r="AG376" s="19">
        <f t="shared" si="42"/>
        <v>0</v>
      </c>
      <c r="AH376" s="15">
        <f>RANK(Pirma_Karta[[#This Row],[Punkti
 (GS + VS)]],Pirma_Karta[Punkti
 (GS + VS)],0)</f>
        <v>162</v>
      </c>
      <c r="AI376" s="15">
        <f>COUNTIFS(Pirma_Karta[Līga],Pirma_Karta[[#This Row],[Līga]],Pirma_Karta[Punkti
 (GS + VS)],"&gt;"&amp;Pirma_Karta[Punkti
 (GS + VS)])+1</f>
        <v>1</v>
      </c>
    </row>
    <row r="377" spans="1:35" ht="15.75" hidden="1" x14ac:dyDescent="0.25">
      <c r="A377" s="9">
        <v>373</v>
      </c>
      <c r="B377" s="26"/>
      <c r="C377" s="34"/>
      <c r="D377" s="34"/>
      <c r="E377" s="46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2">
        <f t="shared" si="40"/>
        <v>0</v>
      </c>
      <c r="Q377" s="40" t="str">
        <f t="shared" si="41"/>
        <v>(0, 0, 0)</v>
      </c>
      <c r="R377" s="40">
        <f>COUNTIFS(Pirma_Karta[Līga],Pirma_Karta[[#This Row],[Līga]],Pirma_Karta[[GS Kopā ]],"&gt;"&amp;Pirma_Karta[[#This Row],[GS Kopā ]])+1</f>
        <v>1</v>
      </c>
      <c r="S377" s="46"/>
      <c r="T377" s="214"/>
      <c r="U377" s="214"/>
      <c r="V377" s="214"/>
      <c r="W377" s="214"/>
      <c r="X377" s="214"/>
      <c r="Y377" s="214"/>
      <c r="Z377" s="214"/>
      <c r="AA377" s="214"/>
      <c r="AB377" s="214"/>
      <c r="AC377" s="214"/>
      <c r="AD377" s="16">
        <f t="shared" si="39"/>
        <v>0</v>
      </c>
      <c r="AE377" s="17" t="str">
        <f t="shared" si="38"/>
        <v>(0, 0, 0)</v>
      </c>
      <c r="AF377" s="17">
        <f>COUNTIFS(Pirma_Karta[Līga],Pirma_Karta[[#This Row],[Līga]],Pirma_Karta[VS Kopā],"&gt;"&amp;Pirma_Karta[[#This Row],[VS Kopā]])+1</f>
        <v>1</v>
      </c>
      <c r="AG377" s="19">
        <f t="shared" si="42"/>
        <v>0</v>
      </c>
      <c r="AH377" s="15">
        <f>RANK(Pirma_Karta[[#This Row],[Punkti
 (GS + VS)]],Pirma_Karta[Punkti
 (GS + VS)],0)</f>
        <v>162</v>
      </c>
      <c r="AI377" s="15">
        <f>COUNTIFS(Pirma_Karta[Līga],Pirma_Karta[[#This Row],[Līga]],Pirma_Karta[Punkti
 (GS + VS)],"&gt;"&amp;Pirma_Karta[Punkti
 (GS + VS)])+1</f>
        <v>1</v>
      </c>
    </row>
    <row r="378" spans="1:35" ht="15.75" hidden="1" x14ac:dyDescent="0.25">
      <c r="A378" s="9">
        <v>374</v>
      </c>
      <c r="B378" s="26"/>
      <c r="C378" s="34"/>
      <c r="D378" s="34"/>
      <c r="E378" s="4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2">
        <f t="shared" si="40"/>
        <v>0</v>
      </c>
      <c r="Q378" s="40" t="str">
        <f t="shared" si="41"/>
        <v>(0, 0, 0)</v>
      </c>
      <c r="R378" s="40">
        <f>COUNTIFS(Pirma_Karta[Līga],Pirma_Karta[[#This Row],[Līga]],Pirma_Karta[[GS Kopā ]],"&gt;"&amp;Pirma_Karta[[#This Row],[GS Kopā ]])+1</f>
        <v>1</v>
      </c>
      <c r="S378" s="46"/>
      <c r="T378" s="214"/>
      <c r="U378" s="214"/>
      <c r="V378" s="214"/>
      <c r="W378" s="214"/>
      <c r="X378" s="214"/>
      <c r="Y378" s="214"/>
      <c r="Z378" s="214"/>
      <c r="AA378" s="214"/>
      <c r="AB378" s="214"/>
      <c r="AC378" s="214"/>
      <c r="AD378" s="16">
        <f t="shared" si="39"/>
        <v>0</v>
      </c>
      <c r="AE378" s="17" t="str">
        <f t="shared" si="38"/>
        <v>(0, 0, 0)</v>
      </c>
      <c r="AF378" s="17">
        <f>COUNTIFS(Pirma_Karta[Līga],Pirma_Karta[[#This Row],[Līga]],Pirma_Karta[VS Kopā],"&gt;"&amp;Pirma_Karta[[#This Row],[VS Kopā]])+1</f>
        <v>1</v>
      </c>
      <c r="AG378" s="19">
        <f t="shared" si="42"/>
        <v>0</v>
      </c>
      <c r="AH378" s="15">
        <f>RANK(Pirma_Karta[[#This Row],[Punkti
 (GS + VS)]],Pirma_Karta[Punkti
 (GS + VS)],0)</f>
        <v>162</v>
      </c>
      <c r="AI378" s="15">
        <f>COUNTIFS(Pirma_Karta[Līga],Pirma_Karta[[#This Row],[Līga]],Pirma_Karta[Punkti
 (GS + VS)],"&gt;"&amp;Pirma_Karta[Punkti
 (GS + VS)])+1</f>
        <v>1</v>
      </c>
    </row>
    <row r="379" spans="1:35" ht="15.75" hidden="1" x14ac:dyDescent="0.25">
      <c r="A379" s="9">
        <v>375</v>
      </c>
      <c r="B379" s="26"/>
      <c r="C379" s="34"/>
      <c r="D379" s="34"/>
      <c r="E379" s="46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2">
        <f t="shared" si="40"/>
        <v>0</v>
      </c>
      <c r="Q379" s="40" t="str">
        <f t="shared" si="41"/>
        <v>(0, 0, 0)</v>
      </c>
      <c r="R379" s="40">
        <f>COUNTIFS(Pirma_Karta[Līga],Pirma_Karta[[#This Row],[Līga]],Pirma_Karta[[GS Kopā ]],"&gt;"&amp;Pirma_Karta[[#This Row],[GS Kopā ]])+1</f>
        <v>1</v>
      </c>
      <c r="S379" s="46"/>
      <c r="T379" s="214"/>
      <c r="U379" s="214"/>
      <c r="V379" s="214"/>
      <c r="W379" s="214"/>
      <c r="X379" s="214"/>
      <c r="Y379" s="214"/>
      <c r="Z379" s="214"/>
      <c r="AA379" s="214"/>
      <c r="AB379" s="214"/>
      <c r="AC379" s="214"/>
      <c r="AD379" s="16">
        <f t="shared" si="39"/>
        <v>0</v>
      </c>
      <c r="AE379" s="17" t="str">
        <f t="shared" si="38"/>
        <v>(0, 0, 0)</v>
      </c>
      <c r="AF379" s="17">
        <f>COUNTIFS(Pirma_Karta[Līga],Pirma_Karta[[#This Row],[Līga]],Pirma_Karta[VS Kopā],"&gt;"&amp;Pirma_Karta[[#This Row],[VS Kopā]])+1</f>
        <v>1</v>
      </c>
      <c r="AG379" s="19">
        <f t="shared" si="42"/>
        <v>0</v>
      </c>
      <c r="AH379" s="15">
        <f>RANK(Pirma_Karta[[#This Row],[Punkti
 (GS + VS)]],Pirma_Karta[Punkti
 (GS + VS)],0)</f>
        <v>162</v>
      </c>
      <c r="AI379" s="15">
        <f>COUNTIFS(Pirma_Karta[Līga],Pirma_Karta[[#This Row],[Līga]],Pirma_Karta[Punkti
 (GS + VS)],"&gt;"&amp;Pirma_Karta[Punkti
 (GS + VS)])+1</f>
        <v>1</v>
      </c>
    </row>
    <row r="380" spans="1:35" ht="15.75" hidden="1" x14ac:dyDescent="0.25">
      <c r="A380" s="9">
        <v>376</v>
      </c>
      <c r="B380" s="26"/>
      <c r="C380" s="34"/>
      <c r="D380" s="34"/>
      <c r="E380" s="46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2">
        <f t="shared" si="40"/>
        <v>0</v>
      </c>
      <c r="Q380" s="40" t="str">
        <f t="shared" si="41"/>
        <v>(0, 0, 0)</v>
      </c>
      <c r="R380" s="40">
        <f>COUNTIFS(Pirma_Karta[Līga],Pirma_Karta[[#This Row],[Līga]],Pirma_Karta[[GS Kopā ]],"&gt;"&amp;Pirma_Karta[[#This Row],[GS Kopā ]])+1</f>
        <v>1</v>
      </c>
      <c r="S380" s="46"/>
      <c r="T380" s="214"/>
      <c r="U380" s="214"/>
      <c r="V380" s="214"/>
      <c r="W380" s="214"/>
      <c r="X380" s="214"/>
      <c r="Y380" s="214"/>
      <c r="Z380" s="214"/>
      <c r="AA380" s="214"/>
      <c r="AB380" s="214"/>
      <c r="AC380" s="214"/>
      <c r="AD380" s="16">
        <f t="shared" si="39"/>
        <v>0</v>
      </c>
      <c r="AE380" s="17" t="str">
        <f t="shared" si="38"/>
        <v>(0, 0, 0)</v>
      </c>
      <c r="AF380" s="17">
        <f>COUNTIFS(Pirma_Karta[Līga],Pirma_Karta[[#This Row],[Līga]],Pirma_Karta[VS Kopā],"&gt;"&amp;Pirma_Karta[[#This Row],[VS Kopā]])+1</f>
        <v>1</v>
      </c>
      <c r="AG380" s="19">
        <f t="shared" si="42"/>
        <v>0</v>
      </c>
      <c r="AH380" s="15">
        <f>RANK(Pirma_Karta[[#This Row],[Punkti
 (GS + VS)]],Pirma_Karta[Punkti
 (GS + VS)],0)</f>
        <v>162</v>
      </c>
      <c r="AI380" s="15">
        <f>COUNTIFS(Pirma_Karta[Līga],Pirma_Karta[[#This Row],[Līga]],Pirma_Karta[Punkti
 (GS + VS)],"&gt;"&amp;Pirma_Karta[Punkti
 (GS + VS)])+1</f>
        <v>1</v>
      </c>
    </row>
    <row r="381" spans="1:35" ht="15.75" hidden="1" x14ac:dyDescent="0.25">
      <c r="A381" s="9">
        <v>377</v>
      </c>
      <c r="B381" s="26"/>
      <c r="C381" s="34"/>
      <c r="D381" s="34"/>
      <c r="E381" s="46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2">
        <f t="shared" si="40"/>
        <v>0</v>
      </c>
      <c r="Q381" s="40" t="str">
        <f t="shared" si="41"/>
        <v>(0, 0, 0)</v>
      </c>
      <c r="R381" s="40">
        <f>COUNTIFS(Pirma_Karta[Līga],Pirma_Karta[[#This Row],[Līga]],Pirma_Karta[[GS Kopā ]],"&gt;"&amp;Pirma_Karta[[#This Row],[GS Kopā ]])+1</f>
        <v>1</v>
      </c>
      <c r="S381" s="46"/>
      <c r="T381" s="214"/>
      <c r="U381" s="214"/>
      <c r="V381" s="214"/>
      <c r="W381" s="214"/>
      <c r="X381" s="214"/>
      <c r="Y381" s="214"/>
      <c r="Z381" s="214"/>
      <c r="AA381" s="214"/>
      <c r="AB381" s="214"/>
      <c r="AC381" s="214"/>
      <c r="AD381" s="16">
        <f t="shared" si="39"/>
        <v>0</v>
      </c>
      <c r="AE381" s="17" t="str">
        <f t="shared" si="38"/>
        <v>(0, 0, 0)</v>
      </c>
      <c r="AF381" s="17">
        <f>COUNTIFS(Pirma_Karta[Līga],Pirma_Karta[[#This Row],[Līga]],Pirma_Karta[VS Kopā],"&gt;"&amp;Pirma_Karta[[#This Row],[VS Kopā]])+1</f>
        <v>1</v>
      </c>
      <c r="AG381" s="19">
        <f t="shared" si="42"/>
        <v>0</v>
      </c>
      <c r="AH381" s="15">
        <f>RANK(Pirma_Karta[[#This Row],[Punkti
 (GS + VS)]],Pirma_Karta[Punkti
 (GS + VS)],0)</f>
        <v>162</v>
      </c>
      <c r="AI381" s="15">
        <f>COUNTIFS(Pirma_Karta[Līga],Pirma_Karta[[#This Row],[Līga]],Pirma_Karta[Punkti
 (GS + VS)],"&gt;"&amp;Pirma_Karta[Punkti
 (GS + VS)])+1</f>
        <v>1</v>
      </c>
    </row>
    <row r="382" spans="1:35" ht="15.75" hidden="1" x14ac:dyDescent="0.25">
      <c r="A382" s="9">
        <v>378</v>
      </c>
      <c r="B382" s="26"/>
      <c r="C382" s="34"/>
      <c r="D382" s="34"/>
      <c r="E382" s="4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2">
        <f t="shared" si="40"/>
        <v>0</v>
      </c>
      <c r="Q382" s="40" t="str">
        <f t="shared" si="41"/>
        <v>(0, 0, 0)</v>
      </c>
      <c r="R382" s="40">
        <f>COUNTIFS(Pirma_Karta[Līga],Pirma_Karta[[#This Row],[Līga]],Pirma_Karta[[GS Kopā ]],"&gt;"&amp;Pirma_Karta[[#This Row],[GS Kopā ]])+1</f>
        <v>1</v>
      </c>
      <c r="S382" s="46"/>
      <c r="T382" s="214"/>
      <c r="U382" s="214"/>
      <c r="V382" s="214"/>
      <c r="W382" s="214"/>
      <c r="X382" s="214"/>
      <c r="Y382" s="214"/>
      <c r="Z382" s="214"/>
      <c r="AA382" s="214"/>
      <c r="AB382" s="214"/>
      <c r="AC382" s="214"/>
      <c r="AD382" s="16">
        <f t="shared" si="39"/>
        <v>0</v>
      </c>
      <c r="AE382" s="17" t="str">
        <f t="shared" si="38"/>
        <v>(0, 0, 0)</v>
      </c>
      <c r="AF382" s="17">
        <f>COUNTIFS(Pirma_Karta[Līga],Pirma_Karta[[#This Row],[Līga]],Pirma_Karta[VS Kopā],"&gt;"&amp;Pirma_Karta[[#This Row],[VS Kopā]])+1</f>
        <v>1</v>
      </c>
      <c r="AG382" s="19">
        <f t="shared" si="42"/>
        <v>0</v>
      </c>
      <c r="AH382" s="15">
        <f>RANK(Pirma_Karta[[#This Row],[Punkti
 (GS + VS)]],Pirma_Karta[Punkti
 (GS + VS)],0)</f>
        <v>162</v>
      </c>
      <c r="AI382" s="15">
        <f>COUNTIFS(Pirma_Karta[Līga],Pirma_Karta[[#This Row],[Līga]],Pirma_Karta[Punkti
 (GS + VS)],"&gt;"&amp;Pirma_Karta[Punkti
 (GS + VS)])+1</f>
        <v>1</v>
      </c>
    </row>
    <row r="383" spans="1:35" ht="15.75" hidden="1" x14ac:dyDescent="0.25">
      <c r="A383" s="9">
        <v>379</v>
      </c>
      <c r="B383" s="26"/>
      <c r="C383" s="34"/>
      <c r="D383" s="34"/>
      <c r="E383" s="46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2">
        <f t="shared" si="40"/>
        <v>0</v>
      </c>
      <c r="Q383" s="40" t="str">
        <f t="shared" si="41"/>
        <v>(0, 0, 0)</v>
      </c>
      <c r="R383" s="40">
        <f>COUNTIFS(Pirma_Karta[Līga],Pirma_Karta[[#This Row],[Līga]],Pirma_Karta[[GS Kopā ]],"&gt;"&amp;Pirma_Karta[[#This Row],[GS Kopā ]])+1</f>
        <v>1</v>
      </c>
      <c r="S383" s="46"/>
      <c r="T383" s="214"/>
      <c r="U383" s="214"/>
      <c r="V383" s="214"/>
      <c r="W383" s="214"/>
      <c r="X383" s="214"/>
      <c r="Y383" s="214"/>
      <c r="Z383" s="214"/>
      <c r="AA383" s="214"/>
      <c r="AB383" s="214"/>
      <c r="AC383" s="214"/>
      <c r="AD383" s="16">
        <f t="shared" si="39"/>
        <v>0</v>
      </c>
      <c r="AE383" s="17" t="str">
        <f t="shared" si="38"/>
        <v>(0, 0, 0)</v>
      </c>
      <c r="AF383" s="17">
        <f>COUNTIFS(Pirma_Karta[Līga],Pirma_Karta[[#This Row],[Līga]],Pirma_Karta[VS Kopā],"&gt;"&amp;Pirma_Karta[[#This Row],[VS Kopā]])+1</f>
        <v>1</v>
      </c>
      <c r="AG383" s="19">
        <f t="shared" si="42"/>
        <v>0</v>
      </c>
      <c r="AH383" s="15">
        <f>RANK(Pirma_Karta[[#This Row],[Punkti
 (GS + VS)]],Pirma_Karta[Punkti
 (GS + VS)],0)</f>
        <v>162</v>
      </c>
      <c r="AI383" s="15">
        <f>COUNTIFS(Pirma_Karta[Līga],Pirma_Karta[[#This Row],[Līga]],Pirma_Karta[Punkti
 (GS + VS)],"&gt;"&amp;Pirma_Karta[Punkti
 (GS + VS)])+1</f>
        <v>1</v>
      </c>
    </row>
    <row r="384" spans="1:35" ht="15.75" hidden="1" x14ac:dyDescent="0.25">
      <c r="A384" s="9">
        <v>380</v>
      </c>
      <c r="B384" s="26"/>
      <c r="C384" s="34"/>
      <c r="D384" s="34"/>
      <c r="E384" s="46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2">
        <f t="shared" si="40"/>
        <v>0</v>
      </c>
      <c r="Q384" s="40" t="str">
        <f t="shared" si="41"/>
        <v>(0, 0, 0)</v>
      </c>
      <c r="R384" s="40">
        <f>COUNTIFS(Pirma_Karta[Līga],Pirma_Karta[[#This Row],[Līga]],Pirma_Karta[[GS Kopā ]],"&gt;"&amp;Pirma_Karta[[#This Row],[GS Kopā ]])+1</f>
        <v>1</v>
      </c>
      <c r="S384" s="46"/>
      <c r="T384" s="214"/>
      <c r="U384" s="214"/>
      <c r="V384" s="214"/>
      <c r="W384" s="214"/>
      <c r="X384" s="214"/>
      <c r="Y384" s="214"/>
      <c r="Z384" s="214"/>
      <c r="AA384" s="214"/>
      <c r="AB384" s="214"/>
      <c r="AC384" s="214"/>
      <c r="AD384" s="16">
        <f t="shared" si="39"/>
        <v>0</v>
      </c>
      <c r="AE384" s="17" t="str">
        <f t="shared" si="38"/>
        <v>(0, 0, 0)</v>
      </c>
      <c r="AF384" s="17">
        <f>COUNTIFS(Pirma_Karta[Līga],Pirma_Karta[[#This Row],[Līga]],Pirma_Karta[VS Kopā],"&gt;"&amp;Pirma_Karta[[#This Row],[VS Kopā]])+1</f>
        <v>1</v>
      </c>
      <c r="AG384" s="19">
        <f t="shared" si="42"/>
        <v>0</v>
      </c>
      <c r="AH384" s="15">
        <f>RANK(Pirma_Karta[[#This Row],[Punkti
 (GS + VS)]],Pirma_Karta[Punkti
 (GS + VS)],0)</f>
        <v>162</v>
      </c>
      <c r="AI384" s="15">
        <f>COUNTIFS(Pirma_Karta[Līga],Pirma_Karta[[#This Row],[Līga]],Pirma_Karta[Punkti
 (GS + VS)],"&gt;"&amp;Pirma_Karta[Punkti
 (GS + VS)])+1</f>
        <v>1</v>
      </c>
    </row>
    <row r="385" spans="1:35" ht="15.75" hidden="1" x14ac:dyDescent="0.25">
      <c r="A385" s="9">
        <v>381</v>
      </c>
      <c r="B385" s="26"/>
      <c r="C385" s="34"/>
      <c r="D385" s="34"/>
      <c r="E385" s="46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2">
        <f t="shared" si="40"/>
        <v>0</v>
      </c>
      <c r="Q385" s="40" t="str">
        <f t="shared" si="41"/>
        <v>(0, 0, 0)</v>
      </c>
      <c r="R385" s="40">
        <f>COUNTIFS(Pirma_Karta[Līga],Pirma_Karta[[#This Row],[Līga]],Pirma_Karta[[GS Kopā ]],"&gt;"&amp;Pirma_Karta[[#This Row],[GS Kopā ]])+1</f>
        <v>1</v>
      </c>
      <c r="S385" s="46"/>
      <c r="T385" s="214"/>
      <c r="U385" s="214"/>
      <c r="V385" s="214"/>
      <c r="W385" s="214"/>
      <c r="X385" s="214"/>
      <c r="Y385" s="214"/>
      <c r="Z385" s="214"/>
      <c r="AA385" s="214"/>
      <c r="AB385" s="214"/>
      <c r="AC385" s="214"/>
      <c r="AD385" s="16">
        <f t="shared" si="39"/>
        <v>0</v>
      </c>
      <c r="AE385" s="17" t="str">
        <f t="shared" si="38"/>
        <v>(0, 0, 0)</v>
      </c>
      <c r="AF385" s="17">
        <f>COUNTIFS(Pirma_Karta[Līga],Pirma_Karta[[#This Row],[Līga]],Pirma_Karta[VS Kopā],"&gt;"&amp;Pirma_Karta[[#This Row],[VS Kopā]])+1</f>
        <v>1</v>
      </c>
      <c r="AG385" s="19">
        <f t="shared" si="42"/>
        <v>0</v>
      </c>
      <c r="AH385" s="15">
        <f>RANK(Pirma_Karta[[#This Row],[Punkti
 (GS + VS)]],Pirma_Karta[Punkti
 (GS + VS)],0)</f>
        <v>162</v>
      </c>
      <c r="AI385" s="15">
        <f>COUNTIFS(Pirma_Karta[Līga],Pirma_Karta[[#This Row],[Līga]],Pirma_Karta[Punkti
 (GS + VS)],"&gt;"&amp;Pirma_Karta[Punkti
 (GS + VS)])+1</f>
        <v>1</v>
      </c>
    </row>
    <row r="386" spans="1:35" ht="15.75" hidden="1" x14ac:dyDescent="0.25">
      <c r="A386" s="9">
        <v>382</v>
      </c>
      <c r="B386" s="26"/>
      <c r="C386" s="34"/>
      <c r="D386" s="34"/>
      <c r="E386" s="46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2">
        <f t="shared" si="40"/>
        <v>0</v>
      </c>
      <c r="Q386" s="40" t="str">
        <f t="shared" si="41"/>
        <v>(0, 0, 0)</v>
      </c>
      <c r="R386" s="40">
        <f>COUNTIFS(Pirma_Karta[Līga],Pirma_Karta[[#This Row],[Līga]],Pirma_Karta[[GS Kopā ]],"&gt;"&amp;Pirma_Karta[[#This Row],[GS Kopā ]])+1</f>
        <v>1</v>
      </c>
      <c r="S386" s="46"/>
      <c r="T386" s="214"/>
      <c r="U386" s="214"/>
      <c r="V386" s="214"/>
      <c r="W386" s="214"/>
      <c r="X386" s="214"/>
      <c r="Y386" s="214"/>
      <c r="Z386" s="214"/>
      <c r="AA386" s="214"/>
      <c r="AB386" s="214"/>
      <c r="AC386" s="214"/>
      <c r="AD386" s="16">
        <f t="shared" si="39"/>
        <v>0</v>
      </c>
      <c r="AE386" s="17" t="str">
        <f t="shared" si="38"/>
        <v>(0, 0, 0)</v>
      </c>
      <c r="AF386" s="17">
        <f>COUNTIFS(Pirma_Karta[Līga],Pirma_Karta[[#This Row],[Līga]],Pirma_Karta[VS Kopā],"&gt;"&amp;Pirma_Karta[[#This Row],[VS Kopā]])+1</f>
        <v>1</v>
      </c>
      <c r="AG386" s="19">
        <f t="shared" si="42"/>
        <v>0</v>
      </c>
      <c r="AH386" s="15">
        <f>RANK(Pirma_Karta[[#This Row],[Punkti
 (GS + VS)]],Pirma_Karta[Punkti
 (GS + VS)],0)</f>
        <v>162</v>
      </c>
      <c r="AI386" s="15">
        <f>COUNTIFS(Pirma_Karta[Līga],Pirma_Karta[[#This Row],[Līga]],Pirma_Karta[Punkti
 (GS + VS)],"&gt;"&amp;Pirma_Karta[Punkti
 (GS + VS)])+1</f>
        <v>1</v>
      </c>
    </row>
    <row r="387" spans="1:35" ht="15.75" hidden="1" x14ac:dyDescent="0.25">
      <c r="A387" s="9">
        <v>383</v>
      </c>
      <c r="B387" s="26"/>
      <c r="C387" s="34"/>
      <c r="D387" s="34"/>
      <c r="E387" s="46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2">
        <f t="shared" si="40"/>
        <v>0</v>
      </c>
      <c r="Q387" s="40" t="str">
        <f t="shared" si="41"/>
        <v>(0, 0, 0)</v>
      </c>
      <c r="R387" s="40">
        <f>COUNTIFS(Pirma_Karta[Līga],Pirma_Karta[[#This Row],[Līga]],Pirma_Karta[[GS Kopā ]],"&gt;"&amp;Pirma_Karta[[#This Row],[GS Kopā ]])+1</f>
        <v>1</v>
      </c>
      <c r="S387" s="46"/>
      <c r="T387" s="214"/>
      <c r="U387" s="214"/>
      <c r="V387" s="214"/>
      <c r="W387" s="214"/>
      <c r="X387" s="214"/>
      <c r="Y387" s="214"/>
      <c r="Z387" s="214"/>
      <c r="AA387" s="214"/>
      <c r="AB387" s="214"/>
      <c r="AC387" s="214"/>
      <c r="AD387" s="16">
        <f t="shared" si="39"/>
        <v>0</v>
      </c>
      <c r="AE387" s="17" t="str">
        <f t="shared" ref="AE387:AE450" si="43">"("&amp;COUNTIF(T387:AC387,10)&amp;", "&amp;COUNTIF(T387:AC387,9)&amp;", "&amp;COUNTIF(T387:AC387,8)&amp;")"</f>
        <v>(0, 0, 0)</v>
      </c>
      <c r="AF387" s="17">
        <f>COUNTIFS(Pirma_Karta[Līga],Pirma_Karta[[#This Row],[Līga]],Pirma_Karta[VS Kopā],"&gt;"&amp;Pirma_Karta[[#This Row],[VS Kopā]])+1</f>
        <v>1</v>
      </c>
      <c r="AG387" s="19">
        <f t="shared" si="42"/>
        <v>0</v>
      </c>
      <c r="AH387" s="15">
        <f>RANK(Pirma_Karta[[#This Row],[Punkti
 (GS + VS)]],Pirma_Karta[Punkti
 (GS + VS)],0)</f>
        <v>162</v>
      </c>
      <c r="AI387" s="15">
        <f>COUNTIFS(Pirma_Karta[Līga],Pirma_Karta[[#This Row],[Līga]],Pirma_Karta[Punkti
 (GS + VS)],"&gt;"&amp;Pirma_Karta[Punkti
 (GS + VS)])+1</f>
        <v>1</v>
      </c>
    </row>
    <row r="388" spans="1:35" ht="15.75" hidden="1" x14ac:dyDescent="0.25">
      <c r="A388" s="9">
        <v>384</v>
      </c>
      <c r="B388" s="26"/>
      <c r="C388" s="34"/>
      <c r="D388" s="34"/>
      <c r="E388" s="46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2">
        <f t="shared" si="40"/>
        <v>0</v>
      </c>
      <c r="Q388" s="40" t="str">
        <f t="shared" si="41"/>
        <v>(0, 0, 0)</v>
      </c>
      <c r="R388" s="40">
        <f>COUNTIFS(Pirma_Karta[Līga],Pirma_Karta[[#This Row],[Līga]],Pirma_Karta[[GS Kopā ]],"&gt;"&amp;Pirma_Karta[[#This Row],[GS Kopā ]])+1</f>
        <v>1</v>
      </c>
      <c r="S388" s="46"/>
      <c r="T388" s="214"/>
      <c r="U388" s="214"/>
      <c r="V388" s="214"/>
      <c r="W388" s="214"/>
      <c r="X388" s="214"/>
      <c r="Y388" s="214"/>
      <c r="Z388" s="214"/>
      <c r="AA388" s="214"/>
      <c r="AB388" s="214"/>
      <c r="AC388" s="214"/>
      <c r="AD388" s="16">
        <f t="shared" si="39"/>
        <v>0</v>
      </c>
      <c r="AE388" s="17" t="str">
        <f t="shared" si="43"/>
        <v>(0, 0, 0)</v>
      </c>
      <c r="AF388" s="17">
        <f>COUNTIFS(Pirma_Karta[Līga],Pirma_Karta[[#This Row],[Līga]],Pirma_Karta[VS Kopā],"&gt;"&amp;Pirma_Karta[[#This Row],[VS Kopā]])+1</f>
        <v>1</v>
      </c>
      <c r="AG388" s="19">
        <f t="shared" si="42"/>
        <v>0</v>
      </c>
      <c r="AH388" s="15">
        <f>RANK(Pirma_Karta[[#This Row],[Punkti
 (GS + VS)]],Pirma_Karta[Punkti
 (GS + VS)],0)</f>
        <v>162</v>
      </c>
      <c r="AI388" s="15">
        <f>COUNTIFS(Pirma_Karta[Līga],Pirma_Karta[[#This Row],[Līga]],Pirma_Karta[Punkti
 (GS + VS)],"&gt;"&amp;Pirma_Karta[Punkti
 (GS + VS)])+1</f>
        <v>1</v>
      </c>
    </row>
    <row r="389" spans="1:35" ht="15.75" hidden="1" x14ac:dyDescent="0.25">
      <c r="A389" s="9">
        <v>385</v>
      </c>
      <c r="B389" s="26"/>
      <c r="C389" s="34"/>
      <c r="D389" s="34"/>
      <c r="E389" s="46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2">
        <f t="shared" si="40"/>
        <v>0</v>
      </c>
      <c r="Q389" s="40" t="str">
        <f t="shared" si="41"/>
        <v>(0, 0, 0)</v>
      </c>
      <c r="R389" s="40">
        <f>COUNTIFS(Pirma_Karta[Līga],Pirma_Karta[[#This Row],[Līga]],Pirma_Karta[[GS Kopā ]],"&gt;"&amp;Pirma_Karta[[#This Row],[GS Kopā ]])+1</f>
        <v>1</v>
      </c>
      <c r="S389" s="46"/>
      <c r="T389" s="214"/>
      <c r="U389" s="214"/>
      <c r="V389" s="214"/>
      <c r="W389" s="214"/>
      <c r="X389" s="214"/>
      <c r="Y389" s="214"/>
      <c r="Z389" s="214"/>
      <c r="AA389" s="214"/>
      <c r="AB389" s="214"/>
      <c r="AC389" s="214"/>
      <c r="AD389" s="16">
        <f t="shared" ref="AD389:AD452" si="44">SUM(T389:AC389)</f>
        <v>0</v>
      </c>
      <c r="AE389" s="17" t="str">
        <f t="shared" si="43"/>
        <v>(0, 0, 0)</v>
      </c>
      <c r="AF389" s="17">
        <f>COUNTIFS(Pirma_Karta[Līga],Pirma_Karta[[#This Row],[Līga]],Pirma_Karta[VS Kopā],"&gt;"&amp;Pirma_Karta[[#This Row],[VS Kopā]])+1</f>
        <v>1</v>
      </c>
      <c r="AG389" s="19">
        <f t="shared" si="42"/>
        <v>0</v>
      </c>
      <c r="AH389" s="15">
        <f>RANK(Pirma_Karta[[#This Row],[Punkti
 (GS + VS)]],Pirma_Karta[Punkti
 (GS + VS)],0)</f>
        <v>162</v>
      </c>
      <c r="AI389" s="15">
        <f>COUNTIFS(Pirma_Karta[Līga],Pirma_Karta[[#This Row],[Līga]],Pirma_Karta[Punkti
 (GS + VS)],"&gt;"&amp;Pirma_Karta[Punkti
 (GS + VS)])+1</f>
        <v>1</v>
      </c>
    </row>
    <row r="390" spans="1:35" ht="15.75" hidden="1" x14ac:dyDescent="0.25">
      <c r="A390" s="9">
        <v>386</v>
      </c>
      <c r="B390" s="26"/>
      <c r="C390" s="34"/>
      <c r="D390" s="34"/>
      <c r="E390" s="46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2">
        <f t="shared" si="40"/>
        <v>0</v>
      </c>
      <c r="Q390" s="40" t="str">
        <f t="shared" si="41"/>
        <v>(0, 0, 0)</v>
      </c>
      <c r="R390" s="40">
        <f>COUNTIFS(Pirma_Karta[Līga],Pirma_Karta[[#This Row],[Līga]],Pirma_Karta[[GS Kopā ]],"&gt;"&amp;Pirma_Karta[[#This Row],[GS Kopā ]])+1</f>
        <v>1</v>
      </c>
      <c r="S390" s="46"/>
      <c r="T390" s="214"/>
      <c r="U390" s="214"/>
      <c r="V390" s="214"/>
      <c r="W390" s="214"/>
      <c r="X390" s="214"/>
      <c r="Y390" s="214"/>
      <c r="Z390" s="214"/>
      <c r="AA390" s="214"/>
      <c r="AB390" s="214"/>
      <c r="AC390" s="214"/>
      <c r="AD390" s="16">
        <f t="shared" si="44"/>
        <v>0</v>
      </c>
      <c r="AE390" s="17" t="str">
        <f t="shared" si="43"/>
        <v>(0, 0, 0)</v>
      </c>
      <c r="AF390" s="17">
        <f>COUNTIFS(Pirma_Karta[Līga],Pirma_Karta[[#This Row],[Līga]],Pirma_Karta[VS Kopā],"&gt;"&amp;Pirma_Karta[[#This Row],[VS Kopā]])+1</f>
        <v>1</v>
      </c>
      <c r="AG390" s="19">
        <f t="shared" si="42"/>
        <v>0</v>
      </c>
      <c r="AH390" s="15">
        <f>RANK(Pirma_Karta[[#This Row],[Punkti
 (GS + VS)]],Pirma_Karta[Punkti
 (GS + VS)],0)</f>
        <v>162</v>
      </c>
      <c r="AI390" s="15">
        <f>COUNTIFS(Pirma_Karta[Līga],Pirma_Karta[[#This Row],[Līga]],Pirma_Karta[Punkti
 (GS + VS)],"&gt;"&amp;Pirma_Karta[Punkti
 (GS + VS)])+1</f>
        <v>1</v>
      </c>
    </row>
    <row r="391" spans="1:35" ht="15.75" hidden="1" x14ac:dyDescent="0.25">
      <c r="A391" s="9">
        <v>387</v>
      </c>
      <c r="B391" s="26"/>
      <c r="C391" s="34"/>
      <c r="D391" s="34"/>
      <c r="E391" s="46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2">
        <f t="shared" si="40"/>
        <v>0</v>
      </c>
      <c r="Q391" s="40" t="str">
        <f t="shared" si="41"/>
        <v>(0, 0, 0)</v>
      </c>
      <c r="R391" s="40">
        <f>COUNTIFS(Pirma_Karta[Līga],Pirma_Karta[[#This Row],[Līga]],Pirma_Karta[[GS Kopā ]],"&gt;"&amp;Pirma_Karta[[#This Row],[GS Kopā ]])+1</f>
        <v>1</v>
      </c>
      <c r="S391" s="46"/>
      <c r="T391" s="214"/>
      <c r="U391" s="214"/>
      <c r="V391" s="214"/>
      <c r="W391" s="214"/>
      <c r="X391" s="214"/>
      <c r="Y391" s="214"/>
      <c r="Z391" s="214"/>
      <c r="AA391" s="214"/>
      <c r="AB391" s="214"/>
      <c r="AC391" s="214"/>
      <c r="AD391" s="16">
        <f t="shared" si="44"/>
        <v>0</v>
      </c>
      <c r="AE391" s="17" t="str">
        <f t="shared" si="43"/>
        <v>(0, 0, 0)</v>
      </c>
      <c r="AF391" s="17">
        <f>COUNTIFS(Pirma_Karta[Līga],Pirma_Karta[[#This Row],[Līga]],Pirma_Karta[VS Kopā],"&gt;"&amp;Pirma_Karta[[#This Row],[VS Kopā]])+1</f>
        <v>1</v>
      </c>
      <c r="AG391" s="19">
        <f t="shared" si="42"/>
        <v>0</v>
      </c>
      <c r="AH391" s="15">
        <f>RANK(Pirma_Karta[[#This Row],[Punkti
 (GS + VS)]],Pirma_Karta[Punkti
 (GS + VS)],0)</f>
        <v>162</v>
      </c>
      <c r="AI391" s="15">
        <f>COUNTIFS(Pirma_Karta[Līga],Pirma_Karta[[#This Row],[Līga]],Pirma_Karta[Punkti
 (GS + VS)],"&gt;"&amp;Pirma_Karta[Punkti
 (GS + VS)])+1</f>
        <v>1</v>
      </c>
    </row>
    <row r="392" spans="1:35" ht="15.75" hidden="1" x14ac:dyDescent="0.25">
      <c r="A392" s="9">
        <v>388</v>
      </c>
      <c r="B392" s="26"/>
      <c r="C392" s="34"/>
      <c r="D392" s="34"/>
      <c r="E392" s="46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2">
        <f t="shared" si="40"/>
        <v>0</v>
      </c>
      <c r="Q392" s="40" t="str">
        <f t="shared" si="41"/>
        <v>(0, 0, 0)</v>
      </c>
      <c r="R392" s="40">
        <f>COUNTIFS(Pirma_Karta[Līga],Pirma_Karta[[#This Row],[Līga]],Pirma_Karta[[GS Kopā ]],"&gt;"&amp;Pirma_Karta[[#This Row],[GS Kopā ]])+1</f>
        <v>1</v>
      </c>
      <c r="S392" s="46"/>
      <c r="T392" s="214"/>
      <c r="U392" s="214"/>
      <c r="V392" s="214"/>
      <c r="W392" s="214"/>
      <c r="X392" s="214"/>
      <c r="Y392" s="214"/>
      <c r="Z392" s="214"/>
      <c r="AA392" s="214"/>
      <c r="AB392" s="214"/>
      <c r="AC392" s="214"/>
      <c r="AD392" s="16">
        <f t="shared" si="44"/>
        <v>0</v>
      </c>
      <c r="AE392" s="17" t="str">
        <f t="shared" si="43"/>
        <v>(0, 0, 0)</v>
      </c>
      <c r="AF392" s="17">
        <f>COUNTIFS(Pirma_Karta[Līga],Pirma_Karta[[#This Row],[Līga]],Pirma_Karta[VS Kopā],"&gt;"&amp;Pirma_Karta[[#This Row],[VS Kopā]])+1</f>
        <v>1</v>
      </c>
      <c r="AG392" s="19">
        <f t="shared" si="42"/>
        <v>0</v>
      </c>
      <c r="AH392" s="15">
        <f>RANK(Pirma_Karta[[#This Row],[Punkti
 (GS + VS)]],Pirma_Karta[Punkti
 (GS + VS)],0)</f>
        <v>162</v>
      </c>
      <c r="AI392" s="15">
        <f>COUNTIFS(Pirma_Karta[Līga],Pirma_Karta[[#This Row],[Līga]],Pirma_Karta[Punkti
 (GS + VS)],"&gt;"&amp;Pirma_Karta[Punkti
 (GS + VS)])+1</f>
        <v>1</v>
      </c>
    </row>
    <row r="393" spans="1:35" ht="15.75" hidden="1" x14ac:dyDescent="0.25">
      <c r="A393" s="9">
        <v>389</v>
      </c>
      <c r="B393" s="26"/>
      <c r="C393" s="34"/>
      <c r="D393" s="34"/>
      <c r="E393" s="46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2">
        <f t="shared" si="40"/>
        <v>0</v>
      </c>
      <c r="Q393" s="40" t="str">
        <f t="shared" si="41"/>
        <v>(0, 0, 0)</v>
      </c>
      <c r="R393" s="40">
        <f>COUNTIFS(Pirma_Karta[Līga],Pirma_Karta[[#This Row],[Līga]],Pirma_Karta[[GS Kopā ]],"&gt;"&amp;Pirma_Karta[[#This Row],[GS Kopā ]])+1</f>
        <v>1</v>
      </c>
      <c r="S393" s="46"/>
      <c r="T393" s="214"/>
      <c r="U393" s="214"/>
      <c r="V393" s="214"/>
      <c r="W393" s="214"/>
      <c r="X393" s="214"/>
      <c r="Y393" s="214"/>
      <c r="Z393" s="214"/>
      <c r="AA393" s="214"/>
      <c r="AB393" s="214"/>
      <c r="AC393" s="214"/>
      <c r="AD393" s="16">
        <f t="shared" si="44"/>
        <v>0</v>
      </c>
      <c r="AE393" s="17" t="str">
        <f t="shared" si="43"/>
        <v>(0, 0, 0)</v>
      </c>
      <c r="AF393" s="17">
        <f>COUNTIFS(Pirma_Karta[Līga],Pirma_Karta[[#This Row],[Līga]],Pirma_Karta[VS Kopā],"&gt;"&amp;Pirma_Karta[[#This Row],[VS Kopā]])+1</f>
        <v>1</v>
      </c>
      <c r="AG393" s="19">
        <f t="shared" si="42"/>
        <v>0</v>
      </c>
      <c r="AH393" s="15">
        <f>RANK(Pirma_Karta[[#This Row],[Punkti
 (GS + VS)]],Pirma_Karta[Punkti
 (GS + VS)],0)</f>
        <v>162</v>
      </c>
      <c r="AI393" s="15">
        <f>COUNTIFS(Pirma_Karta[Līga],Pirma_Karta[[#This Row],[Līga]],Pirma_Karta[Punkti
 (GS + VS)],"&gt;"&amp;Pirma_Karta[Punkti
 (GS + VS)])+1</f>
        <v>1</v>
      </c>
    </row>
    <row r="394" spans="1:35" ht="15.75" hidden="1" x14ac:dyDescent="0.25">
      <c r="A394" s="9">
        <v>390</v>
      </c>
      <c r="B394" s="26"/>
      <c r="C394" s="34"/>
      <c r="D394" s="34"/>
      <c r="E394" s="46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2">
        <f t="shared" si="40"/>
        <v>0</v>
      </c>
      <c r="Q394" s="40" t="str">
        <f t="shared" si="41"/>
        <v>(0, 0, 0)</v>
      </c>
      <c r="R394" s="40">
        <f>COUNTIFS(Pirma_Karta[Līga],Pirma_Karta[[#This Row],[Līga]],Pirma_Karta[[GS Kopā ]],"&gt;"&amp;Pirma_Karta[[#This Row],[GS Kopā ]])+1</f>
        <v>1</v>
      </c>
      <c r="S394" s="46"/>
      <c r="T394" s="214"/>
      <c r="U394" s="214"/>
      <c r="V394" s="214"/>
      <c r="W394" s="214"/>
      <c r="X394" s="214"/>
      <c r="Y394" s="214"/>
      <c r="Z394" s="214"/>
      <c r="AA394" s="214"/>
      <c r="AB394" s="214"/>
      <c r="AC394" s="214"/>
      <c r="AD394" s="16">
        <f t="shared" si="44"/>
        <v>0</v>
      </c>
      <c r="AE394" s="17" t="str">
        <f t="shared" si="43"/>
        <v>(0, 0, 0)</v>
      </c>
      <c r="AF394" s="17">
        <f>COUNTIFS(Pirma_Karta[Līga],Pirma_Karta[[#This Row],[Līga]],Pirma_Karta[VS Kopā],"&gt;"&amp;Pirma_Karta[[#This Row],[VS Kopā]])+1</f>
        <v>1</v>
      </c>
      <c r="AG394" s="19">
        <f t="shared" si="42"/>
        <v>0</v>
      </c>
      <c r="AH394" s="15">
        <f>RANK(Pirma_Karta[[#This Row],[Punkti
 (GS + VS)]],Pirma_Karta[Punkti
 (GS + VS)],0)</f>
        <v>162</v>
      </c>
      <c r="AI394" s="15">
        <f>COUNTIFS(Pirma_Karta[Līga],Pirma_Karta[[#This Row],[Līga]],Pirma_Karta[Punkti
 (GS + VS)],"&gt;"&amp;Pirma_Karta[Punkti
 (GS + VS)])+1</f>
        <v>1</v>
      </c>
    </row>
    <row r="395" spans="1:35" ht="15.75" hidden="1" x14ac:dyDescent="0.25">
      <c r="A395" s="9">
        <v>391</v>
      </c>
      <c r="B395" s="26"/>
      <c r="C395" s="34"/>
      <c r="D395" s="34"/>
      <c r="E395" s="46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2">
        <f t="shared" si="40"/>
        <v>0</v>
      </c>
      <c r="Q395" s="40" t="str">
        <f t="shared" si="41"/>
        <v>(0, 0, 0)</v>
      </c>
      <c r="R395" s="40">
        <f>COUNTIFS(Pirma_Karta[Līga],Pirma_Karta[[#This Row],[Līga]],Pirma_Karta[[GS Kopā ]],"&gt;"&amp;Pirma_Karta[[#This Row],[GS Kopā ]])+1</f>
        <v>1</v>
      </c>
      <c r="S395" s="46"/>
      <c r="T395" s="214"/>
      <c r="U395" s="214"/>
      <c r="V395" s="214"/>
      <c r="W395" s="214"/>
      <c r="X395" s="214"/>
      <c r="Y395" s="214"/>
      <c r="Z395" s="214"/>
      <c r="AA395" s="214"/>
      <c r="AB395" s="214"/>
      <c r="AC395" s="214"/>
      <c r="AD395" s="16">
        <f t="shared" si="44"/>
        <v>0</v>
      </c>
      <c r="AE395" s="17" t="str">
        <f t="shared" si="43"/>
        <v>(0, 0, 0)</v>
      </c>
      <c r="AF395" s="17">
        <f>COUNTIFS(Pirma_Karta[Līga],Pirma_Karta[[#This Row],[Līga]],Pirma_Karta[VS Kopā],"&gt;"&amp;Pirma_Karta[[#This Row],[VS Kopā]])+1</f>
        <v>1</v>
      </c>
      <c r="AG395" s="19">
        <f t="shared" si="42"/>
        <v>0</v>
      </c>
      <c r="AH395" s="15">
        <f>RANK(Pirma_Karta[[#This Row],[Punkti
 (GS + VS)]],Pirma_Karta[Punkti
 (GS + VS)],0)</f>
        <v>162</v>
      </c>
      <c r="AI395" s="15">
        <f>COUNTIFS(Pirma_Karta[Līga],Pirma_Karta[[#This Row],[Līga]],Pirma_Karta[Punkti
 (GS + VS)],"&gt;"&amp;Pirma_Karta[Punkti
 (GS + VS)])+1</f>
        <v>1</v>
      </c>
    </row>
    <row r="396" spans="1:35" ht="15.75" hidden="1" x14ac:dyDescent="0.25">
      <c r="A396" s="9">
        <v>392</v>
      </c>
      <c r="B396" s="26"/>
      <c r="C396" s="34"/>
      <c r="D396" s="34"/>
      <c r="E396" s="4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2">
        <f t="shared" si="40"/>
        <v>0</v>
      </c>
      <c r="Q396" s="40" t="str">
        <f t="shared" si="41"/>
        <v>(0, 0, 0)</v>
      </c>
      <c r="R396" s="40">
        <f>COUNTIFS(Pirma_Karta[Līga],Pirma_Karta[[#This Row],[Līga]],Pirma_Karta[[GS Kopā ]],"&gt;"&amp;Pirma_Karta[[#This Row],[GS Kopā ]])+1</f>
        <v>1</v>
      </c>
      <c r="S396" s="46"/>
      <c r="T396" s="214"/>
      <c r="U396" s="214"/>
      <c r="V396" s="214"/>
      <c r="W396" s="214"/>
      <c r="X396" s="214"/>
      <c r="Y396" s="214"/>
      <c r="Z396" s="214"/>
      <c r="AA396" s="214"/>
      <c r="AB396" s="214"/>
      <c r="AC396" s="214"/>
      <c r="AD396" s="16">
        <f t="shared" si="44"/>
        <v>0</v>
      </c>
      <c r="AE396" s="17" t="str">
        <f t="shared" si="43"/>
        <v>(0, 0, 0)</v>
      </c>
      <c r="AF396" s="17">
        <f>COUNTIFS(Pirma_Karta[Līga],Pirma_Karta[[#This Row],[Līga]],Pirma_Karta[VS Kopā],"&gt;"&amp;Pirma_Karta[[#This Row],[VS Kopā]])+1</f>
        <v>1</v>
      </c>
      <c r="AG396" s="19">
        <f t="shared" si="42"/>
        <v>0</v>
      </c>
      <c r="AH396" s="15">
        <f>RANK(Pirma_Karta[[#This Row],[Punkti
 (GS + VS)]],Pirma_Karta[Punkti
 (GS + VS)],0)</f>
        <v>162</v>
      </c>
      <c r="AI396" s="15">
        <f>COUNTIFS(Pirma_Karta[Līga],Pirma_Karta[[#This Row],[Līga]],Pirma_Karta[Punkti
 (GS + VS)],"&gt;"&amp;Pirma_Karta[Punkti
 (GS + VS)])+1</f>
        <v>1</v>
      </c>
    </row>
    <row r="397" spans="1:35" ht="15.75" hidden="1" x14ac:dyDescent="0.25">
      <c r="A397" s="9">
        <v>393</v>
      </c>
      <c r="B397" s="26"/>
      <c r="C397" s="34"/>
      <c r="D397" s="34"/>
      <c r="E397" s="46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2">
        <f t="shared" si="40"/>
        <v>0</v>
      </c>
      <c r="Q397" s="40" t="str">
        <f t="shared" si="41"/>
        <v>(0, 0, 0)</v>
      </c>
      <c r="R397" s="40">
        <f>COUNTIFS(Pirma_Karta[Līga],Pirma_Karta[[#This Row],[Līga]],Pirma_Karta[[GS Kopā ]],"&gt;"&amp;Pirma_Karta[[#This Row],[GS Kopā ]])+1</f>
        <v>1</v>
      </c>
      <c r="S397" s="46"/>
      <c r="T397" s="214"/>
      <c r="U397" s="214"/>
      <c r="V397" s="214"/>
      <c r="W397" s="214"/>
      <c r="X397" s="214"/>
      <c r="Y397" s="214"/>
      <c r="Z397" s="214"/>
      <c r="AA397" s="214"/>
      <c r="AB397" s="214"/>
      <c r="AC397" s="214"/>
      <c r="AD397" s="16">
        <f t="shared" si="44"/>
        <v>0</v>
      </c>
      <c r="AE397" s="17" t="str">
        <f t="shared" si="43"/>
        <v>(0, 0, 0)</v>
      </c>
      <c r="AF397" s="17">
        <f>COUNTIFS(Pirma_Karta[Līga],Pirma_Karta[[#This Row],[Līga]],Pirma_Karta[VS Kopā],"&gt;"&amp;Pirma_Karta[[#This Row],[VS Kopā]])+1</f>
        <v>1</v>
      </c>
      <c r="AG397" s="19">
        <f t="shared" si="42"/>
        <v>0</v>
      </c>
      <c r="AH397" s="15">
        <f>RANK(Pirma_Karta[[#This Row],[Punkti
 (GS + VS)]],Pirma_Karta[Punkti
 (GS + VS)],0)</f>
        <v>162</v>
      </c>
      <c r="AI397" s="15">
        <f>COUNTIFS(Pirma_Karta[Līga],Pirma_Karta[[#This Row],[Līga]],Pirma_Karta[Punkti
 (GS + VS)],"&gt;"&amp;Pirma_Karta[Punkti
 (GS + VS)])+1</f>
        <v>1</v>
      </c>
    </row>
    <row r="398" spans="1:35" ht="15.75" hidden="1" x14ac:dyDescent="0.25">
      <c r="A398" s="9">
        <v>394</v>
      </c>
      <c r="B398" s="26"/>
      <c r="C398" s="34"/>
      <c r="D398" s="34"/>
      <c r="E398" s="4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2">
        <f t="shared" si="40"/>
        <v>0</v>
      </c>
      <c r="Q398" s="40" t="str">
        <f t="shared" si="41"/>
        <v>(0, 0, 0)</v>
      </c>
      <c r="R398" s="40">
        <f>COUNTIFS(Pirma_Karta[Līga],Pirma_Karta[[#This Row],[Līga]],Pirma_Karta[[GS Kopā ]],"&gt;"&amp;Pirma_Karta[[#This Row],[GS Kopā ]])+1</f>
        <v>1</v>
      </c>
      <c r="S398" s="46"/>
      <c r="T398" s="214"/>
      <c r="U398" s="214"/>
      <c r="V398" s="214"/>
      <c r="W398" s="214"/>
      <c r="X398" s="214"/>
      <c r="Y398" s="214"/>
      <c r="Z398" s="214"/>
      <c r="AA398" s="214"/>
      <c r="AB398" s="214"/>
      <c r="AC398" s="214"/>
      <c r="AD398" s="16">
        <f t="shared" si="44"/>
        <v>0</v>
      </c>
      <c r="AE398" s="17" t="str">
        <f t="shared" si="43"/>
        <v>(0, 0, 0)</v>
      </c>
      <c r="AF398" s="17">
        <f>COUNTIFS(Pirma_Karta[Līga],Pirma_Karta[[#This Row],[Līga]],Pirma_Karta[VS Kopā],"&gt;"&amp;Pirma_Karta[[#This Row],[VS Kopā]])+1</f>
        <v>1</v>
      </c>
      <c r="AG398" s="19">
        <f t="shared" si="42"/>
        <v>0</v>
      </c>
      <c r="AH398" s="15">
        <f>RANK(Pirma_Karta[[#This Row],[Punkti
 (GS + VS)]],Pirma_Karta[Punkti
 (GS + VS)],0)</f>
        <v>162</v>
      </c>
      <c r="AI398" s="15">
        <f>COUNTIFS(Pirma_Karta[Līga],Pirma_Karta[[#This Row],[Līga]],Pirma_Karta[Punkti
 (GS + VS)],"&gt;"&amp;Pirma_Karta[Punkti
 (GS + VS)])+1</f>
        <v>1</v>
      </c>
    </row>
    <row r="399" spans="1:35" ht="15.75" hidden="1" x14ac:dyDescent="0.25">
      <c r="A399" s="9">
        <v>395</v>
      </c>
      <c r="B399" s="26"/>
      <c r="C399" s="34"/>
      <c r="D399" s="34"/>
      <c r="E399" s="46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2">
        <f t="shared" si="40"/>
        <v>0</v>
      </c>
      <c r="Q399" s="40" t="str">
        <f t="shared" si="41"/>
        <v>(0, 0, 0)</v>
      </c>
      <c r="R399" s="40">
        <f>COUNTIFS(Pirma_Karta[Līga],Pirma_Karta[[#This Row],[Līga]],Pirma_Karta[[GS Kopā ]],"&gt;"&amp;Pirma_Karta[[#This Row],[GS Kopā ]])+1</f>
        <v>1</v>
      </c>
      <c r="S399" s="46"/>
      <c r="T399" s="214"/>
      <c r="U399" s="214"/>
      <c r="V399" s="214"/>
      <c r="W399" s="214"/>
      <c r="X399" s="214"/>
      <c r="Y399" s="214"/>
      <c r="Z399" s="214"/>
      <c r="AA399" s="214"/>
      <c r="AB399" s="214"/>
      <c r="AC399" s="214"/>
      <c r="AD399" s="16">
        <f t="shared" si="44"/>
        <v>0</v>
      </c>
      <c r="AE399" s="17" t="str">
        <f t="shared" si="43"/>
        <v>(0, 0, 0)</v>
      </c>
      <c r="AF399" s="17">
        <f>COUNTIFS(Pirma_Karta[Līga],Pirma_Karta[[#This Row],[Līga]],Pirma_Karta[VS Kopā],"&gt;"&amp;Pirma_Karta[[#This Row],[VS Kopā]])+1</f>
        <v>1</v>
      </c>
      <c r="AG399" s="19">
        <f t="shared" si="42"/>
        <v>0</v>
      </c>
      <c r="AH399" s="15">
        <f>RANK(Pirma_Karta[[#This Row],[Punkti
 (GS + VS)]],Pirma_Karta[Punkti
 (GS + VS)],0)</f>
        <v>162</v>
      </c>
      <c r="AI399" s="15">
        <f>COUNTIFS(Pirma_Karta[Līga],Pirma_Karta[[#This Row],[Līga]],Pirma_Karta[Punkti
 (GS + VS)],"&gt;"&amp;Pirma_Karta[Punkti
 (GS + VS)])+1</f>
        <v>1</v>
      </c>
    </row>
    <row r="400" spans="1:35" ht="15.75" hidden="1" x14ac:dyDescent="0.25">
      <c r="A400" s="9">
        <v>396</v>
      </c>
      <c r="B400" s="26"/>
      <c r="C400" s="34"/>
      <c r="D400" s="34"/>
      <c r="E400" s="46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2">
        <f t="shared" si="40"/>
        <v>0</v>
      </c>
      <c r="Q400" s="40" t="str">
        <f t="shared" si="41"/>
        <v>(0, 0, 0)</v>
      </c>
      <c r="R400" s="40">
        <f>COUNTIFS(Pirma_Karta[Līga],Pirma_Karta[[#This Row],[Līga]],Pirma_Karta[[GS Kopā ]],"&gt;"&amp;Pirma_Karta[[#This Row],[GS Kopā ]])+1</f>
        <v>1</v>
      </c>
      <c r="S400" s="46"/>
      <c r="T400" s="214"/>
      <c r="U400" s="214"/>
      <c r="V400" s="214"/>
      <c r="W400" s="214"/>
      <c r="X400" s="214"/>
      <c r="Y400" s="214"/>
      <c r="Z400" s="214"/>
      <c r="AA400" s="214"/>
      <c r="AB400" s="214"/>
      <c r="AC400" s="214"/>
      <c r="AD400" s="16">
        <f t="shared" si="44"/>
        <v>0</v>
      </c>
      <c r="AE400" s="17" t="str">
        <f t="shared" si="43"/>
        <v>(0, 0, 0)</v>
      </c>
      <c r="AF400" s="17">
        <f>COUNTIFS(Pirma_Karta[Līga],Pirma_Karta[[#This Row],[Līga]],Pirma_Karta[VS Kopā],"&gt;"&amp;Pirma_Karta[[#This Row],[VS Kopā]])+1</f>
        <v>1</v>
      </c>
      <c r="AG400" s="19">
        <f t="shared" si="42"/>
        <v>0</v>
      </c>
      <c r="AH400" s="15">
        <f>RANK(Pirma_Karta[[#This Row],[Punkti
 (GS + VS)]],Pirma_Karta[Punkti
 (GS + VS)],0)</f>
        <v>162</v>
      </c>
      <c r="AI400" s="15">
        <f>COUNTIFS(Pirma_Karta[Līga],Pirma_Karta[[#This Row],[Līga]],Pirma_Karta[Punkti
 (GS + VS)],"&gt;"&amp;Pirma_Karta[Punkti
 (GS + VS)])+1</f>
        <v>1</v>
      </c>
    </row>
    <row r="401" spans="1:35" ht="15.75" hidden="1" x14ac:dyDescent="0.25">
      <c r="A401" s="9">
        <v>397</v>
      </c>
      <c r="B401" s="26"/>
      <c r="C401" s="34"/>
      <c r="D401" s="34"/>
      <c r="E401" s="46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2">
        <f t="shared" si="40"/>
        <v>0</v>
      </c>
      <c r="Q401" s="40" t="str">
        <f t="shared" si="41"/>
        <v>(0, 0, 0)</v>
      </c>
      <c r="R401" s="40">
        <f>COUNTIFS(Pirma_Karta[Līga],Pirma_Karta[[#This Row],[Līga]],Pirma_Karta[[GS Kopā ]],"&gt;"&amp;Pirma_Karta[[#This Row],[GS Kopā ]])+1</f>
        <v>1</v>
      </c>
      <c r="S401" s="46"/>
      <c r="T401" s="214"/>
      <c r="U401" s="214"/>
      <c r="V401" s="214"/>
      <c r="W401" s="214"/>
      <c r="X401" s="214"/>
      <c r="Y401" s="214"/>
      <c r="Z401" s="214"/>
      <c r="AA401" s="214"/>
      <c r="AB401" s="214"/>
      <c r="AC401" s="214"/>
      <c r="AD401" s="16">
        <f t="shared" si="44"/>
        <v>0</v>
      </c>
      <c r="AE401" s="17" t="str">
        <f t="shared" si="43"/>
        <v>(0, 0, 0)</v>
      </c>
      <c r="AF401" s="17">
        <f>COUNTIFS(Pirma_Karta[Līga],Pirma_Karta[[#This Row],[Līga]],Pirma_Karta[VS Kopā],"&gt;"&amp;Pirma_Karta[[#This Row],[VS Kopā]])+1</f>
        <v>1</v>
      </c>
      <c r="AG401" s="19">
        <f t="shared" si="42"/>
        <v>0</v>
      </c>
      <c r="AH401" s="15">
        <f>RANK(Pirma_Karta[[#This Row],[Punkti
 (GS + VS)]],Pirma_Karta[Punkti
 (GS + VS)],0)</f>
        <v>162</v>
      </c>
      <c r="AI401" s="15">
        <f>COUNTIFS(Pirma_Karta[Līga],Pirma_Karta[[#This Row],[Līga]],Pirma_Karta[Punkti
 (GS + VS)],"&gt;"&amp;Pirma_Karta[Punkti
 (GS + VS)])+1</f>
        <v>1</v>
      </c>
    </row>
    <row r="402" spans="1:35" ht="15.75" hidden="1" x14ac:dyDescent="0.25">
      <c r="A402" s="9">
        <v>398</v>
      </c>
      <c r="B402" s="26"/>
      <c r="C402" s="34"/>
      <c r="D402" s="34"/>
      <c r="E402" s="46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2">
        <f t="shared" si="40"/>
        <v>0</v>
      </c>
      <c r="Q402" s="40" t="str">
        <f t="shared" si="41"/>
        <v>(0, 0, 0)</v>
      </c>
      <c r="R402" s="40">
        <f>COUNTIFS(Pirma_Karta[Līga],Pirma_Karta[[#This Row],[Līga]],Pirma_Karta[[GS Kopā ]],"&gt;"&amp;Pirma_Karta[[#This Row],[GS Kopā ]])+1</f>
        <v>1</v>
      </c>
      <c r="S402" s="46"/>
      <c r="T402" s="214"/>
      <c r="U402" s="214"/>
      <c r="V402" s="214"/>
      <c r="W402" s="214"/>
      <c r="X402" s="214"/>
      <c r="Y402" s="214"/>
      <c r="Z402" s="214"/>
      <c r="AA402" s="214"/>
      <c r="AB402" s="214"/>
      <c r="AC402" s="214"/>
      <c r="AD402" s="16">
        <f t="shared" si="44"/>
        <v>0</v>
      </c>
      <c r="AE402" s="17" t="str">
        <f t="shared" si="43"/>
        <v>(0, 0, 0)</v>
      </c>
      <c r="AF402" s="17">
        <f>COUNTIFS(Pirma_Karta[Līga],Pirma_Karta[[#This Row],[Līga]],Pirma_Karta[VS Kopā],"&gt;"&amp;Pirma_Karta[[#This Row],[VS Kopā]])+1</f>
        <v>1</v>
      </c>
      <c r="AG402" s="19">
        <f t="shared" si="42"/>
        <v>0</v>
      </c>
      <c r="AH402" s="15">
        <f>RANK(Pirma_Karta[[#This Row],[Punkti
 (GS + VS)]],Pirma_Karta[Punkti
 (GS + VS)],0)</f>
        <v>162</v>
      </c>
      <c r="AI402" s="15">
        <f>COUNTIFS(Pirma_Karta[Līga],Pirma_Karta[[#This Row],[Līga]],Pirma_Karta[Punkti
 (GS + VS)],"&gt;"&amp;Pirma_Karta[Punkti
 (GS + VS)])+1</f>
        <v>1</v>
      </c>
    </row>
    <row r="403" spans="1:35" ht="15.75" hidden="1" x14ac:dyDescent="0.25">
      <c r="A403" s="9">
        <v>399</v>
      </c>
      <c r="B403" s="26"/>
      <c r="C403" s="34"/>
      <c r="D403" s="34"/>
      <c r="E403" s="46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2">
        <f t="shared" si="40"/>
        <v>0</v>
      </c>
      <c r="Q403" s="40" t="str">
        <f t="shared" si="41"/>
        <v>(0, 0, 0)</v>
      </c>
      <c r="R403" s="40">
        <f>COUNTIFS(Pirma_Karta[Līga],Pirma_Karta[[#This Row],[Līga]],Pirma_Karta[[GS Kopā ]],"&gt;"&amp;Pirma_Karta[[#This Row],[GS Kopā ]])+1</f>
        <v>1</v>
      </c>
      <c r="S403" s="46"/>
      <c r="T403" s="214"/>
      <c r="U403" s="214"/>
      <c r="V403" s="214"/>
      <c r="W403" s="214"/>
      <c r="X403" s="214"/>
      <c r="Y403" s="214"/>
      <c r="Z403" s="214"/>
      <c r="AA403" s="214"/>
      <c r="AB403" s="214"/>
      <c r="AC403" s="214"/>
      <c r="AD403" s="16">
        <f t="shared" si="44"/>
        <v>0</v>
      </c>
      <c r="AE403" s="17" t="str">
        <f t="shared" si="43"/>
        <v>(0, 0, 0)</v>
      </c>
      <c r="AF403" s="17">
        <f>COUNTIFS(Pirma_Karta[Līga],Pirma_Karta[[#This Row],[Līga]],Pirma_Karta[VS Kopā],"&gt;"&amp;Pirma_Karta[[#This Row],[VS Kopā]])+1</f>
        <v>1</v>
      </c>
      <c r="AG403" s="19">
        <f t="shared" si="42"/>
        <v>0</v>
      </c>
      <c r="AH403" s="15">
        <f>RANK(Pirma_Karta[[#This Row],[Punkti
 (GS + VS)]],Pirma_Karta[Punkti
 (GS + VS)],0)</f>
        <v>162</v>
      </c>
      <c r="AI403" s="15">
        <f>COUNTIFS(Pirma_Karta[Līga],Pirma_Karta[[#This Row],[Līga]],Pirma_Karta[Punkti
 (GS + VS)],"&gt;"&amp;Pirma_Karta[Punkti
 (GS + VS)])+1</f>
        <v>1</v>
      </c>
    </row>
    <row r="404" spans="1:35" ht="15.75" hidden="1" x14ac:dyDescent="0.25">
      <c r="A404" s="9">
        <v>400</v>
      </c>
      <c r="B404" s="26"/>
      <c r="C404" s="34"/>
      <c r="D404" s="34"/>
      <c r="E404" s="46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2">
        <f t="shared" si="40"/>
        <v>0</v>
      </c>
      <c r="Q404" s="40" t="str">
        <f t="shared" si="41"/>
        <v>(0, 0, 0)</v>
      </c>
      <c r="R404" s="40">
        <f>COUNTIFS(Pirma_Karta[Līga],Pirma_Karta[[#This Row],[Līga]],Pirma_Karta[[GS Kopā ]],"&gt;"&amp;Pirma_Karta[[#This Row],[GS Kopā ]])+1</f>
        <v>1</v>
      </c>
      <c r="S404" s="46"/>
      <c r="T404" s="214"/>
      <c r="U404" s="214"/>
      <c r="V404" s="214"/>
      <c r="W404" s="214"/>
      <c r="X404" s="214"/>
      <c r="Y404" s="214"/>
      <c r="Z404" s="214"/>
      <c r="AA404" s="214"/>
      <c r="AB404" s="214"/>
      <c r="AC404" s="214"/>
      <c r="AD404" s="16">
        <f t="shared" si="44"/>
        <v>0</v>
      </c>
      <c r="AE404" s="17" t="str">
        <f t="shared" si="43"/>
        <v>(0, 0, 0)</v>
      </c>
      <c r="AF404" s="17">
        <f>COUNTIFS(Pirma_Karta[Līga],Pirma_Karta[[#This Row],[Līga]],Pirma_Karta[VS Kopā],"&gt;"&amp;Pirma_Karta[[#This Row],[VS Kopā]])+1</f>
        <v>1</v>
      </c>
      <c r="AG404" s="19">
        <f t="shared" si="42"/>
        <v>0</v>
      </c>
      <c r="AH404" s="15">
        <f>RANK(Pirma_Karta[[#This Row],[Punkti
 (GS + VS)]],Pirma_Karta[Punkti
 (GS + VS)],0)</f>
        <v>162</v>
      </c>
      <c r="AI404" s="15">
        <f>COUNTIFS(Pirma_Karta[Līga],Pirma_Karta[[#This Row],[Līga]],Pirma_Karta[Punkti
 (GS + VS)],"&gt;"&amp;Pirma_Karta[Punkti
 (GS + VS)])+1</f>
        <v>1</v>
      </c>
    </row>
    <row r="405" spans="1:35" ht="15.75" hidden="1" x14ac:dyDescent="0.25">
      <c r="A405" s="9">
        <v>401</v>
      </c>
      <c r="B405" s="26"/>
      <c r="C405" s="34"/>
      <c r="D405" s="34"/>
      <c r="E405" s="46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2">
        <f t="shared" si="40"/>
        <v>0</v>
      </c>
      <c r="Q405" s="40" t="str">
        <f t="shared" si="41"/>
        <v>(0, 0, 0)</v>
      </c>
      <c r="R405" s="40">
        <f>COUNTIFS(Pirma_Karta[Līga],Pirma_Karta[[#This Row],[Līga]],Pirma_Karta[[GS Kopā ]],"&gt;"&amp;Pirma_Karta[[#This Row],[GS Kopā ]])+1</f>
        <v>1</v>
      </c>
      <c r="S405" s="46"/>
      <c r="T405" s="214"/>
      <c r="U405" s="214"/>
      <c r="V405" s="214"/>
      <c r="W405" s="214"/>
      <c r="X405" s="214"/>
      <c r="Y405" s="214"/>
      <c r="Z405" s="214"/>
      <c r="AA405" s="214"/>
      <c r="AB405" s="214"/>
      <c r="AC405" s="214"/>
      <c r="AD405" s="16">
        <f t="shared" si="44"/>
        <v>0</v>
      </c>
      <c r="AE405" s="17" t="str">
        <f t="shared" si="43"/>
        <v>(0, 0, 0)</v>
      </c>
      <c r="AF405" s="17">
        <f>COUNTIFS(Pirma_Karta[Līga],Pirma_Karta[[#This Row],[Līga]],Pirma_Karta[VS Kopā],"&gt;"&amp;Pirma_Karta[[#This Row],[VS Kopā]])+1</f>
        <v>1</v>
      </c>
      <c r="AG405" s="19">
        <f t="shared" si="42"/>
        <v>0</v>
      </c>
      <c r="AH405" s="15">
        <f>RANK(Pirma_Karta[[#This Row],[Punkti
 (GS + VS)]],Pirma_Karta[Punkti
 (GS + VS)],0)</f>
        <v>162</v>
      </c>
      <c r="AI405" s="15">
        <f>COUNTIFS(Pirma_Karta[Līga],Pirma_Karta[[#This Row],[Līga]],Pirma_Karta[Punkti
 (GS + VS)],"&gt;"&amp;Pirma_Karta[Punkti
 (GS + VS)])+1</f>
        <v>1</v>
      </c>
    </row>
    <row r="406" spans="1:35" ht="15.75" hidden="1" x14ac:dyDescent="0.25">
      <c r="A406" s="9">
        <v>402</v>
      </c>
      <c r="B406" s="26"/>
      <c r="C406" s="34"/>
      <c r="D406" s="34"/>
      <c r="E406" s="4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2">
        <f t="shared" si="40"/>
        <v>0</v>
      </c>
      <c r="Q406" s="40" t="str">
        <f t="shared" si="41"/>
        <v>(0, 0, 0)</v>
      </c>
      <c r="R406" s="40">
        <f>COUNTIFS(Pirma_Karta[Līga],Pirma_Karta[[#This Row],[Līga]],Pirma_Karta[[GS Kopā ]],"&gt;"&amp;Pirma_Karta[[#This Row],[GS Kopā ]])+1</f>
        <v>1</v>
      </c>
      <c r="S406" s="46"/>
      <c r="T406" s="214"/>
      <c r="U406" s="214"/>
      <c r="V406" s="214"/>
      <c r="W406" s="214"/>
      <c r="X406" s="214"/>
      <c r="Y406" s="214"/>
      <c r="Z406" s="214"/>
      <c r="AA406" s="214"/>
      <c r="AB406" s="214"/>
      <c r="AC406" s="214"/>
      <c r="AD406" s="16">
        <f t="shared" si="44"/>
        <v>0</v>
      </c>
      <c r="AE406" s="17" t="str">
        <f t="shared" si="43"/>
        <v>(0, 0, 0)</v>
      </c>
      <c r="AF406" s="17">
        <f>COUNTIFS(Pirma_Karta[Līga],Pirma_Karta[[#This Row],[Līga]],Pirma_Karta[VS Kopā],"&gt;"&amp;Pirma_Karta[[#This Row],[VS Kopā]])+1</f>
        <v>1</v>
      </c>
      <c r="AG406" s="19">
        <f t="shared" si="42"/>
        <v>0</v>
      </c>
      <c r="AH406" s="15">
        <f>RANK(Pirma_Karta[[#This Row],[Punkti
 (GS + VS)]],Pirma_Karta[Punkti
 (GS + VS)],0)</f>
        <v>162</v>
      </c>
      <c r="AI406" s="15">
        <f>COUNTIFS(Pirma_Karta[Līga],Pirma_Karta[[#This Row],[Līga]],Pirma_Karta[Punkti
 (GS + VS)],"&gt;"&amp;Pirma_Karta[Punkti
 (GS + VS)])+1</f>
        <v>1</v>
      </c>
    </row>
    <row r="407" spans="1:35" ht="15.75" hidden="1" x14ac:dyDescent="0.25">
      <c r="A407" s="9">
        <v>403</v>
      </c>
      <c r="B407" s="26"/>
      <c r="C407" s="34"/>
      <c r="D407" s="34"/>
      <c r="E407" s="46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2">
        <f t="shared" si="40"/>
        <v>0</v>
      </c>
      <c r="Q407" s="40" t="str">
        <f t="shared" si="41"/>
        <v>(0, 0, 0)</v>
      </c>
      <c r="R407" s="40">
        <f>COUNTIFS(Pirma_Karta[Līga],Pirma_Karta[[#This Row],[Līga]],Pirma_Karta[[GS Kopā ]],"&gt;"&amp;Pirma_Karta[[#This Row],[GS Kopā ]])+1</f>
        <v>1</v>
      </c>
      <c r="S407" s="46"/>
      <c r="T407" s="214"/>
      <c r="U407" s="214"/>
      <c r="V407" s="214"/>
      <c r="W407" s="214"/>
      <c r="X407" s="214"/>
      <c r="Y407" s="214"/>
      <c r="Z407" s="214"/>
      <c r="AA407" s="214"/>
      <c r="AB407" s="214"/>
      <c r="AC407" s="214"/>
      <c r="AD407" s="16">
        <f t="shared" si="44"/>
        <v>0</v>
      </c>
      <c r="AE407" s="17" t="str">
        <f t="shared" si="43"/>
        <v>(0, 0, 0)</v>
      </c>
      <c r="AF407" s="17">
        <f>COUNTIFS(Pirma_Karta[Līga],Pirma_Karta[[#This Row],[Līga]],Pirma_Karta[VS Kopā],"&gt;"&amp;Pirma_Karta[[#This Row],[VS Kopā]])+1</f>
        <v>1</v>
      </c>
      <c r="AG407" s="19">
        <f t="shared" si="42"/>
        <v>0</v>
      </c>
      <c r="AH407" s="15">
        <f>RANK(Pirma_Karta[[#This Row],[Punkti
 (GS + VS)]],Pirma_Karta[Punkti
 (GS + VS)],0)</f>
        <v>162</v>
      </c>
      <c r="AI407" s="15">
        <f>COUNTIFS(Pirma_Karta[Līga],Pirma_Karta[[#This Row],[Līga]],Pirma_Karta[Punkti
 (GS + VS)],"&gt;"&amp;Pirma_Karta[Punkti
 (GS + VS)])+1</f>
        <v>1</v>
      </c>
    </row>
    <row r="408" spans="1:35" ht="15.75" hidden="1" x14ac:dyDescent="0.25">
      <c r="A408" s="9">
        <v>404</v>
      </c>
      <c r="B408" s="26"/>
      <c r="C408" s="34"/>
      <c r="D408" s="34"/>
      <c r="E408" s="46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2">
        <f t="shared" si="40"/>
        <v>0</v>
      </c>
      <c r="Q408" s="40" t="str">
        <f t="shared" si="41"/>
        <v>(0, 0, 0)</v>
      </c>
      <c r="R408" s="40">
        <f>COUNTIFS(Pirma_Karta[Līga],Pirma_Karta[[#This Row],[Līga]],Pirma_Karta[[GS Kopā ]],"&gt;"&amp;Pirma_Karta[[#This Row],[GS Kopā ]])+1</f>
        <v>1</v>
      </c>
      <c r="S408" s="46"/>
      <c r="T408" s="214"/>
      <c r="U408" s="214"/>
      <c r="V408" s="214"/>
      <c r="W408" s="214"/>
      <c r="X408" s="214"/>
      <c r="Y408" s="214"/>
      <c r="Z408" s="214"/>
      <c r="AA408" s="214"/>
      <c r="AB408" s="214"/>
      <c r="AC408" s="214"/>
      <c r="AD408" s="16">
        <f t="shared" si="44"/>
        <v>0</v>
      </c>
      <c r="AE408" s="17" t="str">
        <f t="shared" si="43"/>
        <v>(0, 0, 0)</v>
      </c>
      <c r="AF408" s="17">
        <f>COUNTIFS(Pirma_Karta[Līga],Pirma_Karta[[#This Row],[Līga]],Pirma_Karta[VS Kopā],"&gt;"&amp;Pirma_Karta[[#This Row],[VS Kopā]])+1</f>
        <v>1</v>
      </c>
      <c r="AG408" s="19">
        <f t="shared" si="42"/>
        <v>0</v>
      </c>
      <c r="AH408" s="15">
        <f>RANK(Pirma_Karta[[#This Row],[Punkti
 (GS + VS)]],Pirma_Karta[Punkti
 (GS + VS)],0)</f>
        <v>162</v>
      </c>
      <c r="AI408" s="15">
        <f>COUNTIFS(Pirma_Karta[Līga],Pirma_Karta[[#This Row],[Līga]],Pirma_Karta[Punkti
 (GS + VS)],"&gt;"&amp;Pirma_Karta[Punkti
 (GS + VS)])+1</f>
        <v>1</v>
      </c>
    </row>
    <row r="409" spans="1:35" ht="15.75" hidden="1" x14ac:dyDescent="0.25">
      <c r="A409" s="9">
        <v>405</v>
      </c>
      <c r="B409" s="26"/>
      <c r="C409" s="34"/>
      <c r="D409" s="34"/>
      <c r="E409" s="46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2">
        <f t="shared" si="40"/>
        <v>0</v>
      </c>
      <c r="Q409" s="40" t="str">
        <f t="shared" si="41"/>
        <v>(0, 0, 0)</v>
      </c>
      <c r="R409" s="40">
        <f>COUNTIFS(Pirma_Karta[Līga],Pirma_Karta[[#This Row],[Līga]],Pirma_Karta[[GS Kopā ]],"&gt;"&amp;Pirma_Karta[[#This Row],[GS Kopā ]])+1</f>
        <v>1</v>
      </c>
      <c r="S409" s="46"/>
      <c r="T409" s="214"/>
      <c r="U409" s="214"/>
      <c r="V409" s="214"/>
      <c r="W409" s="214"/>
      <c r="X409" s="214"/>
      <c r="Y409" s="214"/>
      <c r="Z409" s="214"/>
      <c r="AA409" s="214"/>
      <c r="AB409" s="214"/>
      <c r="AC409" s="214"/>
      <c r="AD409" s="16">
        <f t="shared" si="44"/>
        <v>0</v>
      </c>
      <c r="AE409" s="17" t="str">
        <f t="shared" si="43"/>
        <v>(0, 0, 0)</v>
      </c>
      <c r="AF409" s="17">
        <f>COUNTIFS(Pirma_Karta[Līga],Pirma_Karta[[#This Row],[Līga]],Pirma_Karta[VS Kopā],"&gt;"&amp;Pirma_Karta[[#This Row],[VS Kopā]])+1</f>
        <v>1</v>
      </c>
      <c r="AG409" s="19">
        <f t="shared" si="42"/>
        <v>0</v>
      </c>
      <c r="AH409" s="15">
        <f>RANK(Pirma_Karta[[#This Row],[Punkti
 (GS + VS)]],Pirma_Karta[Punkti
 (GS + VS)],0)</f>
        <v>162</v>
      </c>
      <c r="AI409" s="15">
        <f>COUNTIFS(Pirma_Karta[Līga],Pirma_Karta[[#This Row],[Līga]],Pirma_Karta[Punkti
 (GS + VS)],"&gt;"&amp;Pirma_Karta[Punkti
 (GS + VS)])+1</f>
        <v>1</v>
      </c>
    </row>
    <row r="410" spans="1:35" ht="15.75" hidden="1" x14ac:dyDescent="0.25">
      <c r="A410" s="9">
        <v>406</v>
      </c>
      <c r="B410" s="26"/>
      <c r="C410" s="34"/>
      <c r="D410" s="34"/>
      <c r="E410" s="4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2">
        <f t="shared" si="40"/>
        <v>0</v>
      </c>
      <c r="Q410" s="40" t="str">
        <f t="shared" si="41"/>
        <v>(0, 0, 0)</v>
      </c>
      <c r="R410" s="40">
        <f>COUNTIFS(Pirma_Karta[Līga],Pirma_Karta[[#This Row],[Līga]],Pirma_Karta[[GS Kopā ]],"&gt;"&amp;Pirma_Karta[[#This Row],[GS Kopā ]])+1</f>
        <v>1</v>
      </c>
      <c r="S410" s="46"/>
      <c r="T410" s="214"/>
      <c r="U410" s="214"/>
      <c r="V410" s="214"/>
      <c r="W410" s="214"/>
      <c r="X410" s="214"/>
      <c r="Y410" s="214"/>
      <c r="Z410" s="214"/>
      <c r="AA410" s="214"/>
      <c r="AB410" s="214"/>
      <c r="AC410" s="214"/>
      <c r="AD410" s="16">
        <f t="shared" si="44"/>
        <v>0</v>
      </c>
      <c r="AE410" s="17" t="str">
        <f t="shared" si="43"/>
        <v>(0, 0, 0)</v>
      </c>
      <c r="AF410" s="17">
        <f>COUNTIFS(Pirma_Karta[Līga],Pirma_Karta[[#This Row],[Līga]],Pirma_Karta[VS Kopā],"&gt;"&amp;Pirma_Karta[[#This Row],[VS Kopā]])+1</f>
        <v>1</v>
      </c>
      <c r="AG410" s="19">
        <f t="shared" si="42"/>
        <v>0</v>
      </c>
      <c r="AH410" s="15">
        <f>RANK(Pirma_Karta[[#This Row],[Punkti
 (GS + VS)]],Pirma_Karta[Punkti
 (GS + VS)],0)</f>
        <v>162</v>
      </c>
      <c r="AI410" s="15">
        <f>COUNTIFS(Pirma_Karta[Līga],Pirma_Karta[[#This Row],[Līga]],Pirma_Karta[Punkti
 (GS + VS)],"&gt;"&amp;Pirma_Karta[Punkti
 (GS + VS)])+1</f>
        <v>1</v>
      </c>
    </row>
    <row r="411" spans="1:35" ht="15.75" hidden="1" x14ac:dyDescent="0.25">
      <c r="A411" s="9">
        <v>407</v>
      </c>
      <c r="B411" s="26"/>
      <c r="C411" s="34"/>
      <c r="D411" s="34"/>
      <c r="E411" s="46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2">
        <f t="shared" si="40"/>
        <v>0</v>
      </c>
      <c r="Q411" s="40" t="str">
        <f t="shared" si="41"/>
        <v>(0, 0, 0)</v>
      </c>
      <c r="R411" s="40">
        <f>COUNTIFS(Pirma_Karta[Līga],Pirma_Karta[[#This Row],[Līga]],Pirma_Karta[[GS Kopā ]],"&gt;"&amp;Pirma_Karta[[#This Row],[GS Kopā ]])+1</f>
        <v>1</v>
      </c>
      <c r="S411" s="46"/>
      <c r="T411" s="214"/>
      <c r="U411" s="214"/>
      <c r="V411" s="214"/>
      <c r="W411" s="214"/>
      <c r="X411" s="214"/>
      <c r="Y411" s="214"/>
      <c r="Z411" s="214"/>
      <c r="AA411" s="214"/>
      <c r="AB411" s="214"/>
      <c r="AC411" s="214"/>
      <c r="AD411" s="16">
        <f t="shared" si="44"/>
        <v>0</v>
      </c>
      <c r="AE411" s="17" t="str">
        <f t="shared" si="43"/>
        <v>(0, 0, 0)</v>
      </c>
      <c r="AF411" s="17">
        <f>COUNTIFS(Pirma_Karta[Līga],Pirma_Karta[[#This Row],[Līga]],Pirma_Karta[VS Kopā],"&gt;"&amp;Pirma_Karta[[#This Row],[VS Kopā]])+1</f>
        <v>1</v>
      </c>
      <c r="AG411" s="19">
        <f t="shared" si="42"/>
        <v>0</v>
      </c>
      <c r="AH411" s="15">
        <f>RANK(Pirma_Karta[[#This Row],[Punkti
 (GS + VS)]],Pirma_Karta[Punkti
 (GS + VS)],0)</f>
        <v>162</v>
      </c>
      <c r="AI411" s="15">
        <f>COUNTIFS(Pirma_Karta[Līga],Pirma_Karta[[#This Row],[Līga]],Pirma_Karta[Punkti
 (GS + VS)],"&gt;"&amp;Pirma_Karta[Punkti
 (GS + VS)])+1</f>
        <v>1</v>
      </c>
    </row>
    <row r="412" spans="1:35" ht="15.75" hidden="1" x14ac:dyDescent="0.25">
      <c r="A412" s="9">
        <v>408</v>
      </c>
      <c r="B412" s="26"/>
      <c r="C412" s="34"/>
      <c r="D412" s="34"/>
      <c r="E412" s="4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2">
        <f t="shared" si="40"/>
        <v>0</v>
      </c>
      <c r="Q412" s="40" t="str">
        <f t="shared" si="41"/>
        <v>(0, 0, 0)</v>
      </c>
      <c r="R412" s="40">
        <f>COUNTIFS(Pirma_Karta[Līga],Pirma_Karta[[#This Row],[Līga]],Pirma_Karta[[GS Kopā ]],"&gt;"&amp;Pirma_Karta[[#This Row],[GS Kopā ]])+1</f>
        <v>1</v>
      </c>
      <c r="S412" s="46"/>
      <c r="T412" s="214"/>
      <c r="U412" s="214"/>
      <c r="V412" s="214"/>
      <c r="W412" s="214"/>
      <c r="X412" s="214"/>
      <c r="Y412" s="214"/>
      <c r="Z412" s="214"/>
      <c r="AA412" s="214"/>
      <c r="AB412" s="214"/>
      <c r="AC412" s="214"/>
      <c r="AD412" s="16">
        <f t="shared" si="44"/>
        <v>0</v>
      </c>
      <c r="AE412" s="17" t="str">
        <f t="shared" si="43"/>
        <v>(0, 0, 0)</v>
      </c>
      <c r="AF412" s="17">
        <f>COUNTIFS(Pirma_Karta[Līga],Pirma_Karta[[#This Row],[Līga]],Pirma_Karta[VS Kopā],"&gt;"&amp;Pirma_Karta[[#This Row],[VS Kopā]])+1</f>
        <v>1</v>
      </c>
      <c r="AG412" s="19">
        <f t="shared" si="42"/>
        <v>0</v>
      </c>
      <c r="AH412" s="15">
        <f>RANK(Pirma_Karta[[#This Row],[Punkti
 (GS + VS)]],Pirma_Karta[Punkti
 (GS + VS)],0)</f>
        <v>162</v>
      </c>
      <c r="AI412" s="15">
        <f>COUNTIFS(Pirma_Karta[Līga],Pirma_Karta[[#This Row],[Līga]],Pirma_Karta[Punkti
 (GS + VS)],"&gt;"&amp;Pirma_Karta[Punkti
 (GS + VS)])+1</f>
        <v>1</v>
      </c>
    </row>
    <row r="413" spans="1:35" ht="15.75" hidden="1" x14ac:dyDescent="0.25">
      <c r="A413" s="9">
        <v>409</v>
      </c>
      <c r="B413" s="26"/>
      <c r="C413" s="34"/>
      <c r="D413" s="34"/>
      <c r="E413" s="46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2">
        <f t="shared" si="40"/>
        <v>0</v>
      </c>
      <c r="Q413" s="40" t="str">
        <f t="shared" si="41"/>
        <v>(0, 0, 0)</v>
      </c>
      <c r="R413" s="40">
        <f>COUNTIFS(Pirma_Karta[Līga],Pirma_Karta[[#This Row],[Līga]],Pirma_Karta[[GS Kopā ]],"&gt;"&amp;Pirma_Karta[[#This Row],[GS Kopā ]])+1</f>
        <v>1</v>
      </c>
      <c r="S413" s="46"/>
      <c r="T413" s="214"/>
      <c r="U413" s="214"/>
      <c r="V413" s="214"/>
      <c r="W413" s="214"/>
      <c r="X413" s="214"/>
      <c r="Y413" s="214"/>
      <c r="Z413" s="214"/>
      <c r="AA413" s="214"/>
      <c r="AB413" s="214"/>
      <c r="AC413" s="214"/>
      <c r="AD413" s="16">
        <f t="shared" si="44"/>
        <v>0</v>
      </c>
      <c r="AE413" s="17" t="str">
        <f t="shared" si="43"/>
        <v>(0, 0, 0)</v>
      </c>
      <c r="AF413" s="17">
        <f>COUNTIFS(Pirma_Karta[Līga],Pirma_Karta[[#This Row],[Līga]],Pirma_Karta[VS Kopā],"&gt;"&amp;Pirma_Karta[[#This Row],[VS Kopā]])+1</f>
        <v>1</v>
      </c>
      <c r="AG413" s="19">
        <f t="shared" si="42"/>
        <v>0</v>
      </c>
      <c r="AH413" s="15">
        <f>RANK(Pirma_Karta[[#This Row],[Punkti
 (GS + VS)]],Pirma_Karta[Punkti
 (GS + VS)],0)</f>
        <v>162</v>
      </c>
      <c r="AI413" s="15">
        <f>COUNTIFS(Pirma_Karta[Līga],Pirma_Karta[[#This Row],[Līga]],Pirma_Karta[Punkti
 (GS + VS)],"&gt;"&amp;Pirma_Karta[Punkti
 (GS + VS)])+1</f>
        <v>1</v>
      </c>
    </row>
    <row r="414" spans="1:35" ht="15.75" hidden="1" x14ac:dyDescent="0.25">
      <c r="A414" s="9">
        <v>410</v>
      </c>
      <c r="B414" s="26"/>
      <c r="C414" s="34"/>
      <c r="D414" s="34"/>
      <c r="E414" s="4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2">
        <f t="shared" si="40"/>
        <v>0</v>
      </c>
      <c r="Q414" s="40" t="str">
        <f t="shared" si="41"/>
        <v>(0, 0, 0)</v>
      </c>
      <c r="R414" s="40">
        <f>COUNTIFS(Pirma_Karta[Līga],Pirma_Karta[[#This Row],[Līga]],Pirma_Karta[[GS Kopā ]],"&gt;"&amp;Pirma_Karta[[#This Row],[GS Kopā ]])+1</f>
        <v>1</v>
      </c>
      <c r="S414" s="46"/>
      <c r="T414" s="214"/>
      <c r="U414" s="214"/>
      <c r="V414" s="214"/>
      <c r="W414" s="214"/>
      <c r="X414" s="214"/>
      <c r="Y414" s="214"/>
      <c r="Z414" s="214"/>
      <c r="AA414" s="214"/>
      <c r="AB414" s="214"/>
      <c r="AC414" s="214"/>
      <c r="AD414" s="16">
        <f t="shared" si="44"/>
        <v>0</v>
      </c>
      <c r="AE414" s="17" t="str">
        <f t="shared" si="43"/>
        <v>(0, 0, 0)</v>
      </c>
      <c r="AF414" s="17">
        <f>COUNTIFS(Pirma_Karta[Līga],Pirma_Karta[[#This Row],[Līga]],Pirma_Karta[VS Kopā],"&gt;"&amp;Pirma_Karta[[#This Row],[VS Kopā]])+1</f>
        <v>1</v>
      </c>
      <c r="AG414" s="19">
        <f t="shared" si="42"/>
        <v>0</v>
      </c>
      <c r="AH414" s="15">
        <f>RANK(Pirma_Karta[[#This Row],[Punkti
 (GS + VS)]],Pirma_Karta[Punkti
 (GS + VS)],0)</f>
        <v>162</v>
      </c>
      <c r="AI414" s="15">
        <f>COUNTIFS(Pirma_Karta[Līga],Pirma_Karta[[#This Row],[Līga]],Pirma_Karta[Punkti
 (GS + VS)],"&gt;"&amp;Pirma_Karta[Punkti
 (GS + VS)])+1</f>
        <v>1</v>
      </c>
    </row>
    <row r="415" spans="1:35" ht="15.75" hidden="1" x14ac:dyDescent="0.25">
      <c r="A415" s="9">
        <v>411</v>
      </c>
      <c r="B415" s="26"/>
      <c r="C415" s="34"/>
      <c r="D415" s="34"/>
      <c r="E415" s="46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2">
        <f t="shared" si="40"/>
        <v>0</v>
      </c>
      <c r="Q415" s="40" t="str">
        <f t="shared" si="41"/>
        <v>(0, 0, 0)</v>
      </c>
      <c r="R415" s="40">
        <f>COUNTIFS(Pirma_Karta[Līga],Pirma_Karta[[#This Row],[Līga]],Pirma_Karta[[GS Kopā ]],"&gt;"&amp;Pirma_Karta[[#This Row],[GS Kopā ]])+1</f>
        <v>1</v>
      </c>
      <c r="S415" s="46"/>
      <c r="T415" s="214"/>
      <c r="U415" s="214"/>
      <c r="V415" s="214"/>
      <c r="W415" s="214"/>
      <c r="X415" s="214"/>
      <c r="Y415" s="214"/>
      <c r="Z415" s="214"/>
      <c r="AA415" s="214"/>
      <c r="AB415" s="214"/>
      <c r="AC415" s="214"/>
      <c r="AD415" s="16">
        <f t="shared" si="44"/>
        <v>0</v>
      </c>
      <c r="AE415" s="17" t="str">
        <f t="shared" si="43"/>
        <v>(0, 0, 0)</v>
      </c>
      <c r="AF415" s="17">
        <f>COUNTIFS(Pirma_Karta[Līga],Pirma_Karta[[#This Row],[Līga]],Pirma_Karta[VS Kopā],"&gt;"&amp;Pirma_Karta[[#This Row],[VS Kopā]])+1</f>
        <v>1</v>
      </c>
      <c r="AG415" s="19">
        <f t="shared" si="42"/>
        <v>0</v>
      </c>
      <c r="AH415" s="15">
        <f>RANK(Pirma_Karta[[#This Row],[Punkti
 (GS + VS)]],Pirma_Karta[Punkti
 (GS + VS)],0)</f>
        <v>162</v>
      </c>
      <c r="AI415" s="15">
        <f>COUNTIFS(Pirma_Karta[Līga],Pirma_Karta[[#This Row],[Līga]],Pirma_Karta[Punkti
 (GS + VS)],"&gt;"&amp;Pirma_Karta[Punkti
 (GS + VS)])+1</f>
        <v>1</v>
      </c>
    </row>
    <row r="416" spans="1:35" ht="15.75" hidden="1" x14ac:dyDescent="0.25">
      <c r="A416" s="9">
        <v>412</v>
      </c>
      <c r="B416" s="26"/>
      <c r="C416" s="34"/>
      <c r="D416" s="34"/>
      <c r="E416" s="46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2">
        <f t="shared" si="40"/>
        <v>0</v>
      </c>
      <c r="Q416" s="40" t="str">
        <f t="shared" si="41"/>
        <v>(0, 0, 0)</v>
      </c>
      <c r="R416" s="40">
        <f>COUNTIFS(Pirma_Karta[Līga],Pirma_Karta[[#This Row],[Līga]],Pirma_Karta[[GS Kopā ]],"&gt;"&amp;Pirma_Karta[[#This Row],[GS Kopā ]])+1</f>
        <v>1</v>
      </c>
      <c r="S416" s="46"/>
      <c r="T416" s="214"/>
      <c r="U416" s="214"/>
      <c r="V416" s="214"/>
      <c r="W416" s="214"/>
      <c r="X416" s="214"/>
      <c r="Y416" s="214"/>
      <c r="Z416" s="214"/>
      <c r="AA416" s="214"/>
      <c r="AB416" s="214"/>
      <c r="AC416" s="214"/>
      <c r="AD416" s="16">
        <f t="shared" si="44"/>
        <v>0</v>
      </c>
      <c r="AE416" s="17" t="str">
        <f t="shared" si="43"/>
        <v>(0, 0, 0)</v>
      </c>
      <c r="AF416" s="17">
        <f>COUNTIFS(Pirma_Karta[Līga],Pirma_Karta[[#This Row],[Līga]],Pirma_Karta[VS Kopā],"&gt;"&amp;Pirma_Karta[[#This Row],[VS Kopā]])+1</f>
        <v>1</v>
      </c>
      <c r="AG416" s="19">
        <f t="shared" si="42"/>
        <v>0</v>
      </c>
      <c r="AH416" s="15">
        <f>RANK(Pirma_Karta[[#This Row],[Punkti
 (GS + VS)]],Pirma_Karta[Punkti
 (GS + VS)],0)</f>
        <v>162</v>
      </c>
      <c r="AI416" s="15">
        <f>COUNTIFS(Pirma_Karta[Līga],Pirma_Karta[[#This Row],[Līga]],Pirma_Karta[Punkti
 (GS + VS)],"&gt;"&amp;Pirma_Karta[Punkti
 (GS + VS)])+1</f>
        <v>1</v>
      </c>
    </row>
    <row r="417" spans="1:35" ht="15.75" hidden="1" x14ac:dyDescent="0.25">
      <c r="A417" s="9">
        <v>413</v>
      </c>
      <c r="B417" s="26"/>
      <c r="C417" s="34"/>
      <c r="D417" s="34"/>
      <c r="E417" s="46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2">
        <f t="shared" si="40"/>
        <v>0</v>
      </c>
      <c r="Q417" s="40" t="str">
        <f t="shared" si="41"/>
        <v>(0, 0, 0)</v>
      </c>
      <c r="R417" s="40">
        <f>COUNTIFS(Pirma_Karta[Līga],Pirma_Karta[[#This Row],[Līga]],Pirma_Karta[[GS Kopā ]],"&gt;"&amp;Pirma_Karta[[#This Row],[GS Kopā ]])+1</f>
        <v>1</v>
      </c>
      <c r="S417" s="46"/>
      <c r="T417" s="214"/>
      <c r="U417" s="214"/>
      <c r="V417" s="214"/>
      <c r="W417" s="214"/>
      <c r="X417" s="214"/>
      <c r="Y417" s="214"/>
      <c r="Z417" s="214"/>
      <c r="AA417" s="214"/>
      <c r="AB417" s="214"/>
      <c r="AC417" s="214"/>
      <c r="AD417" s="16">
        <f t="shared" si="44"/>
        <v>0</v>
      </c>
      <c r="AE417" s="17" t="str">
        <f t="shared" si="43"/>
        <v>(0, 0, 0)</v>
      </c>
      <c r="AF417" s="17">
        <f>COUNTIFS(Pirma_Karta[Līga],Pirma_Karta[[#This Row],[Līga]],Pirma_Karta[VS Kopā],"&gt;"&amp;Pirma_Karta[[#This Row],[VS Kopā]])+1</f>
        <v>1</v>
      </c>
      <c r="AG417" s="19">
        <f t="shared" si="42"/>
        <v>0</v>
      </c>
      <c r="AH417" s="15">
        <f>RANK(Pirma_Karta[[#This Row],[Punkti
 (GS + VS)]],Pirma_Karta[Punkti
 (GS + VS)],0)</f>
        <v>162</v>
      </c>
      <c r="AI417" s="15">
        <f>COUNTIFS(Pirma_Karta[Līga],Pirma_Karta[[#This Row],[Līga]],Pirma_Karta[Punkti
 (GS + VS)],"&gt;"&amp;Pirma_Karta[Punkti
 (GS + VS)])+1</f>
        <v>1</v>
      </c>
    </row>
    <row r="418" spans="1:35" ht="15.75" hidden="1" x14ac:dyDescent="0.25">
      <c r="A418" s="9">
        <v>414</v>
      </c>
      <c r="B418" s="26"/>
      <c r="C418" s="34"/>
      <c r="D418" s="34"/>
      <c r="E418" s="46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2">
        <f t="shared" si="40"/>
        <v>0</v>
      </c>
      <c r="Q418" s="40" t="str">
        <f t="shared" si="41"/>
        <v>(0, 0, 0)</v>
      </c>
      <c r="R418" s="40">
        <f>COUNTIFS(Pirma_Karta[Līga],Pirma_Karta[[#This Row],[Līga]],Pirma_Karta[[GS Kopā ]],"&gt;"&amp;Pirma_Karta[[#This Row],[GS Kopā ]])+1</f>
        <v>1</v>
      </c>
      <c r="S418" s="46"/>
      <c r="T418" s="214"/>
      <c r="U418" s="214"/>
      <c r="V418" s="214"/>
      <c r="W418" s="214"/>
      <c r="X418" s="214"/>
      <c r="Y418" s="214"/>
      <c r="Z418" s="214"/>
      <c r="AA418" s="214"/>
      <c r="AB418" s="214"/>
      <c r="AC418" s="214"/>
      <c r="AD418" s="16">
        <f t="shared" si="44"/>
        <v>0</v>
      </c>
      <c r="AE418" s="17" t="str">
        <f t="shared" si="43"/>
        <v>(0, 0, 0)</v>
      </c>
      <c r="AF418" s="17">
        <f>COUNTIFS(Pirma_Karta[Līga],Pirma_Karta[[#This Row],[Līga]],Pirma_Karta[VS Kopā],"&gt;"&amp;Pirma_Karta[[#This Row],[VS Kopā]])+1</f>
        <v>1</v>
      </c>
      <c r="AG418" s="19">
        <f t="shared" si="42"/>
        <v>0</v>
      </c>
      <c r="AH418" s="15">
        <f>RANK(Pirma_Karta[[#This Row],[Punkti
 (GS + VS)]],Pirma_Karta[Punkti
 (GS + VS)],0)</f>
        <v>162</v>
      </c>
      <c r="AI418" s="15">
        <f>COUNTIFS(Pirma_Karta[Līga],Pirma_Karta[[#This Row],[Līga]],Pirma_Karta[Punkti
 (GS + VS)],"&gt;"&amp;Pirma_Karta[Punkti
 (GS + VS)])+1</f>
        <v>1</v>
      </c>
    </row>
    <row r="419" spans="1:35" ht="15.75" hidden="1" x14ac:dyDescent="0.25">
      <c r="A419" s="9">
        <v>415</v>
      </c>
      <c r="B419" s="26"/>
      <c r="C419" s="34"/>
      <c r="D419" s="34"/>
      <c r="E419" s="46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2">
        <f t="shared" si="40"/>
        <v>0</v>
      </c>
      <c r="Q419" s="40" t="str">
        <f t="shared" si="41"/>
        <v>(0, 0, 0)</v>
      </c>
      <c r="R419" s="40">
        <f>COUNTIFS(Pirma_Karta[Līga],Pirma_Karta[[#This Row],[Līga]],Pirma_Karta[[GS Kopā ]],"&gt;"&amp;Pirma_Karta[[#This Row],[GS Kopā ]])+1</f>
        <v>1</v>
      </c>
      <c r="S419" s="46"/>
      <c r="T419" s="214"/>
      <c r="U419" s="214"/>
      <c r="V419" s="214"/>
      <c r="W419" s="214"/>
      <c r="X419" s="214"/>
      <c r="Y419" s="214"/>
      <c r="Z419" s="214"/>
      <c r="AA419" s="214"/>
      <c r="AB419" s="214"/>
      <c r="AC419" s="214"/>
      <c r="AD419" s="16">
        <f t="shared" si="44"/>
        <v>0</v>
      </c>
      <c r="AE419" s="17" t="str">
        <f t="shared" si="43"/>
        <v>(0, 0, 0)</v>
      </c>
      <c r="AF419" s="17">
        <f>COUNTIFS(Pirma_Karta[Līga],Pirma_Karta[[#This Row],[Līga]],Pirma_Karta[VS Kopā],"&gt;"&amp;Pirma_Karta[[#This Row],[VS Kopā]])+1</f>
        <v>1</v>
      </c>
      <c r="AG419" s="19">
        <f t="shared" si="42"/>
        <v>0</v>
      </c>
      <c r="AH419" s="15">
        <f>RANK(Pirma_Karta[[#This Row],[Punkti
 (GS + VS)]],Pirma_Karta[Punkti
 (GS + VS)],0)</f>
        <v>162</v>
      </c>
      <c r="AI419" s="15">
        <f>COUNTIFS(Pirma_Karta[Līga],Pirma_Karta[[#This Row],[Līga]],Pirma_Karta[Punkti
 (GS + VS)],"&gt;"&amp;Pirma_Karta[Punkti
 (GS + VS)])+1</f>
        <v>1</v>
      </c>
    </row>
    <row r="420" spans="1:35" ht="15.75" hidden="1" x14ac:dyDescent="0.25">
      <c r="A420" s="9">
        <v>416</v>
      </c>
      <c r="B420" s="26"/>
      <c r="C420" s="34"/>
      <c r="D420" s="34"/>
      <c r="E420" s="46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2">
        <f t="shared" si="40"/>
        <v>0</v>
      </c>
      <c r="Q420" s="40" t="str">
        <f t="shared" si="41"/>
        <v>(0, 0, 0)</v>
      </c>
      <c r="R420" s="40">
        <f>COUNTIFS(Pirma_Karta[Līga],Pirma_Karta[[#This Row],[Līga]],Pirma_Karta[[GS Kopā ]],"&gt;"&amp;Pirma_Karta[[#This Row],[GS Kopā ]])+1</f>
        <v>1</v>
      </c>
      <c r="S420" s="46"/>
      <c r="T420" s="214"/>
      <c r="U420" s="214"/>
      <c r="V420" s="214"/>
      <c r="W420" s="214"/>
      <c r="X420" s="214"/>
      <c r="Y420" s="214"/>
      <c r="Z420" s="214"/>
      <c r="AA420" s="214"/>
      <c r="AB420" s="214"/>
      <c r="AC420" s="214"/>
      <c r="AD420" s="16">
        <f t="shared" si="44"/>
        <v>0</v>
      </c>
      <c r="AE420" s="17" t="str">
        <f t="shared" si="43"/>
        <v>(0, 0, 0)</v>
      </c>
      <c r="AF420" s="17">
        <f>COUNTIFS(Pirma_Karta[Līga],Pirma_Karta[[#This Row],[Līga]],Pirma_Karta[VS Kopā],"&gt;"&amp;Pirma_Karta[[#This Row],[VS Kopā]])+1</f>
        <v>1</v>
      </c>
      <c r="AG420" s="19">
        <f t="shared" si="42"/>
        <v>0</v>
      </c>
      <c r="AH420" s="15">
        <f>RANK(Pirma_Karta[[#This Row],[Punkti
 (GS + VS)]],Pirma_Karta[Punkti
 (GS + VS)],0)</f>
        <v>162</v>
      </c>
      <c r="AI420" s="15">
        <f>COUNTIFS(Pirma_Karta[Līga],Pirma_Karta[[#This Row],[Līga]],Pirma_Karta[Punkti
 (GS + VS)],"&gt;"&amp;Pirma_Karta[Punkti
 (GS + VS)])+1</f>
        <v>1</v>
      </c>
    </row>
    <row r="421" spans="1:35" ht="15.75" hidden="1" x14ac:dyDescent="0.25">
      <c r="A421" s="9">
        <v>417</v>
      </c>
      <c r="B421" s="26"/>
      <c r="C421" s="34"/>
      <c r="D421" s="34"/>
      <c r="E421" s="46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2">
        <f t="shared" si="40"/>
        <v>0</v>
      </c>
      <c r="Q421" s="40" t="str">
        <f t="shared" si="41"/>
        <v>(0, 0, 0)</v>
      </c>
      <c r="R421" s="40">
        <f>COUNTIFS(Pirma_Karta[Līga],Pirma_Karta[[#This Row],[Līga]],Pirma_Karta[[GS Kopā ]],"&gt;"&amp;Pirma_Karta[[#This Row],[GS Kopā ]])+1</f>
        <v>1</v>
      </c>
      <c r="S421" s="46"/>
      <c r="T421" s="214"/>
      <c r="U421" s="214"/>
      <c r="V421" s="214"/>
      <c r="W421" s="214"/>
      <c r="X421" s="214"/>
      <c r="Y421" s="214"/>
      <c r="Z421" s="214"/>
      <c r="AA421" s="214"/>
      <c r="AB421" s="214"/>
      <c r="AC421" s="214"/>
      <c r="AD421" s="16">
        <f t="shared" si="44"/>
        <v>0</v>
      </c>
      <c r="AE421" s="17" t="str">
        <f t="shared" si="43"/>
        <v>(0, 0, 0)</v>
      </c>
      <c r="AF421" s="17">
        <f>COUNTIFS(Pirma_Karta[Līga],Pirma_Karta[[#This Row],[Līga]],Pirma_Karta[VS Kopā],"&gt;"&amp;Pirma_Karta[[#This Row],[VS Kopā]])+1</f>
        <v>1</v>
      </c>
      <c r="AG421" s="19">
        <f t="shared" si="42"/>
        <v>0</v>
      </c>
      <c r="AH421" s="15">
        <f>RANK(Pirma_Karta[[#This Row],[Punkti
 (GS + VS)]],Pirma_Karta[Punkti
 (GS + VS)],0)</f>
        <v>162</v>
      </c>
      <c r="AI421" s="15">
        <f>COUNTIFS(Pirma_Karta[Līga],Pirma_Karta[[#This Row],[Līga]],Pirma_Karta[Punkti
 (GS + VS)],"&gt;"&amp;Pirma_Karta[Punkti
 (GS + VS)])+1</f>
        <v>1</v>
      </c>
    </row>
    <row r="422" spans="1:35" ht="15.75" hidden="1" x14ac:dyDescent="0.25">
      <c r="A422" s="9">
        <v>418</v>
      </c>
      <c r="B422" s="26"/>
      <c r="C422" s="34"/>
      <c r="D422" s="34"/>
      <c r="E422" s="46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2">
        <f t="shared" si="40"/>
        <v>0</v>
      </c>
      <c r="Q422" s="40" t="str">
        <f t="shared" si="41"/>
        <v>(0, 0, 0)</v>
      </c>
      <c r="R422" s="40">
        <f>COUNTIFS(Pirma_Karta[Līga],Pirma_Karta[[#This Row],[Līga]],Pirma_Karta[[GS Kopā ]],"&gt;"&amp;Pirma_Karta[[#This Row],[GS Kopā ]])+1</f>
        <v>1</v>
      </c>
      <c r="S422" s="46"/>
      <c r="T422" s="214"/>
      <c r="U422" s="214"/>
      <c r="V422" s="214"/>
      <c r="W422" s="214"/>
      <c r="X422" s="214"/>
      <c r="Y422" s="214"/>
      <c r="Z422" s="214"/>
      <c r="AA422" s="214"/>
      <c r="AB422" s="214"/>
      <c r="AC422" s="214"/>
      <c r="AD422" s="16">
        <f t="shared" si="44"/>
        <v>0</v>
      </c>
      <c r="AE422" s="17" t="str">
        <f t="shared" si="43"/>
        <v>(0, 0, 0)</v>
      </c>
      <c r="AF422" s="17">
        <f>COUNTIFS(Pirma_Karta[Līga],Pirma_Karta[[#This Row],[Līga]],Pirma_Karta[VS Kopā],"&gt;"&amp;Pirma_Karta[[#This Row],[VS Kopā]])+1</f>
        <v>1</v>
      </c>
      <c r="AG422" s="19">
        <f t="shared" si="42"/>
        <v>0</v>
      </c>
      <c r="AH422" s="15">
        <f>RANK(Pirma_Karta[[#This Row],[Punkti
 (GS + VS)]],Pirma_Karta[Punkti
 (GS + VS)],0)</f>
        <v>162</v>
      </c>
      <c r="AI422" s="15">
        <f>COUNTIFS(Pirma_Karta[Līga],Pirma_Karta[[#This Row],[Līga]],Pirma_Karta[Punkti
 (GS + VS)],"&gt;"&amp;Pirma_Karta[Punkti
 (GS + VS)])+1</f>
        <v>1</v>
      </c>
    </row>
    <row r="423" spans="1:35" ht="15.75" hidden="1" x14ac:dyDescent="0.25">
      <c r="A423" s="9">
        <v>419</v>
      </c>
      <c r="B423" s="26"/>
      <c r="C423" s="34"/>
      <c r="D423" s="34"/>
      <c r="E423" s="46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2">
        <f t="shared" si="40"/>
        <v>0</v>
      </c>
      <c r="Q423" s="40" t="str">
        <f t="shared" si="41"/>
        <v>(0, 0, 0)</v>
      </c>
      <c r="R423" s="40">
        <f>COUNTIFS(Pirma_Karta[Līga],Pirma_Karta[[#This Row],[Līga]],Pirma_Karta[[GS Kopā ]],"&gt;"&amp;Pirma_Karta[[#This Row],[GS Kopā ]])+1</f>
        <v>1</v>
      </c>
      <c r="S423" s="46"/>
      <c r="T423" s="214"/>
      <c r="U423" s="214"/>
      <c r="V423" s="214"/>
      <c r="W423" s="214"/>
      <c r="X423" s="214"/>
      <c r="Y423" s="214"/>
      <c r="Z423" s="214"/>
      <c r="AA423" s="214"/>
      <c r="AB423" s="214"/>
      <c r="AC423" s="214"/>
      <c r="AD423" s="16">
        <f t="shared" si="44"/>
        <v>0</v>
      </c>
      <c r="AE423" s="17" t="str">
        <f t="shared" si="43"/>
        <v>(0, 0, 0)</v>
      </c>
      <c r="AF423" s="17">
        <f>COUNTIFS(Pirma_Karta[Līga],Pirma_Karta[[#This Row],[Līga]],Pirma_Karta[VS Kopā],"&gt;"&amp;Pirma_Karta[[#This Row],[VS Kopā]])+1</f>
        <v>1</v>
      </c>
      <c r="AG423" s="19">
        <f t="shared" si="42"/>
        <v>0</v>
      </c>
      <c r="AH423" s="15">
        <f>RANK(Pirma_Karta[[#This Row],[Punkti
 (GS + VS)]],Pirma_Karta[Punkti
 (GS + VS)],0)</f>
        <v>162</v>
      </c>
      <c r="AI423" s="15">
        <f>COUNTIFS(Pirma_Karta[Līga],Pirma_Karta[[#This Row],[Līga]],Pirma_Karta[Punkti
 (GS + VS)],"&gt;"&amp;Pirma_Karta[Punkti
 (GS + VS)])+1</f>
        <v>1</v>
      </c>
    </row>
    <row r="424" spans="1:35" ht="15.75" hidden="1" x14ac:dyDescent="0.25">
      <c r="A424" s="9">
        <v>420</v>
      </c>
      <c r="B424" s="26"/>
      <c r="C424" s="34"/>
      <c r="D424" s="34"/>
      <c r="E424" s="4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2">
        <f t="shared" si="40"/>
        <v>0</v>
      </c>
      <c r="Q424" s="40" t="str">
        <f t="shared" si="41"/>
        <v>(0, 0, 0)</v>
      </c>
      <c r="R424" s="40">
        <f>COUNTIFS(Pirma_Karta[Līga],Pirma_Karta[[#This Row],[Līga]],Pirma_Karta[[GS Kopā ]],"&gt;"&amp;Pirma_Karta[[#This Row],[GS Kopā ]])+1</f>
        <v>1</v>
      </c>
      <c r="S424" s="46"/>
      <c r="T424" s="214"/>
      <c r="U424" s="214"/>
      <c r="V424" s="214"/>
      <c r="W424" s="214"/>
      <c r="X424" s="214"/>
      <c r="Y424" s="214"/>
      <c r="Z424" s="214"/>
      <c r="AA424" s="214"/>
      <c r="AB424" s="214"/>
      <c r="AC424" s="214"/>
      <c r="AD424" s="16">
        <f t="shared" si="44"/>
        <v>0</v>
      </c>
      <c r="AE424" s="17" t="str">
        <f t="shared" si="43"/>
        <v>(0, 0, 0)</v>
      </c>
      <c r="AF424" s="17">
        <f>COUNTIFS(Pirma_Karta[Līga],Pirma_Karta[[#This Row],[Līga]],Pirma_Karta[VS Kopā],"&gt;"&amp;Pirma_Karta[[#This Row],[VS Kopā]])+1</f>
        <v>1</v>
      </c>
      <c r="AG424" s="19">
        <f t="shared" si="42"/>
        <v>0</v>
      </c>
      <c r="AH424" s="15">
        <f>RANK(Pirma_Karta[[#This Row],[Punkti
 (GS + VS)]],Pirma_Karta[Punkti
 (GS + VS)],0)</f>
        <v>162</v>
      </c>
      <c r="AI424" s="15">
        <f>COUNTIFS(Pirma_Karta[Līga],Pirma_Karta[[#This Row],[Līga]],Pirma_Karta[Punkti
 (GS + VS)],"&gt;"&amp;Pirma_Karta[Punkti
 (GS + VS)])+1</f>
        <v>1</v>
      </c>
    </row>
    <row r="425" spans="1:35" ht="15.75" hidden="1" x14ac:dyDescent="0.25">
      <c r="A425" s="9">
        <v>421</v>
      </c>
      <c r="B425" s="26"/>
      <c r="C425" s="34"/>
      <c r="D425" s="34"/>
      <c r="E425" s="46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2">
        <f t="shared" si="40"/>
        <v>0</v>
      </c>
      <c r="Q425" s="40" t="str">
        <f t="shared" si="41"/>
        <v>(0, 0, 0)</v>
      </c>
      <c r="R425" s="40">
        <f>COUNTIFS(Pirma_Karta[Līga],Pirma_Karta[[#This Row],[Līga]],Pirma_Karta[[GS Kopā ]],"&gt;"&amp;Pirma_Karta[[#This Row],[GS Kopā ]])+1</f>
        <v>1</v>
      </c>
      <c r="S425" s="46"/>
      <c r="T425" s="214"/>
      <c r="U425" s="214"/>
      <c r="V425" s="214"/>
      <c r="W425" s="214"/>
      <c r="X425" s="214"/>
      <c r="Y425" s="214"/>
      <c r="Z425" s="214"/>
      <c r="AA425" s="214"/>
      <c r="AB425" s="214"/>
      <c r="AC425" s="214"/>
      <c r="AD425" s="16">
        <f t="shared" si="44"/>
        <v>0</v>
      </c>
      <c r="AE425" s="17" t="str">
        <f t="shared" si="43"/>
        <v>(0, 0, 0)</v>
      </c>
      <c r="AF425" s="17">
        <f>COUNTIFS(Pirma_Karta[Līga],Pirma_Karta[[#This Row],[Līga]],Pirma_Karta[VS Kopā],"&gt;"&amp;Pirma_Karta[[#This Row],[VS Kopā]])+1</f>
        <v>1</v>
      </c>
      <c r="AG425" s="19">
        <f t="shared" si="42"/>
        <v>0</v>
      </c>
      <c r="AH425" s="15">
        <f>RANK(Pirma_Karta[[#This Row],[Punkti
 (GS + VS)]],Pirma_Karta[Punkti
 (GS + VS)],0)</f>
        <v>162</v>
      </c>
      <c r="AI425" s="15">
        <f>COUNTIFS(Pirma_Karta[Līga],Pirma_Karta[[#This Row],[Līga]],Pirma_Karta[Punkti
 (GS + VS)],"&gt;"&amp;Pirma_Karta[Punkti
 (GS + VS)])+1</f>
        <v>1</v>
      </c>
    </row>
    <row r="426" spans="1:35" ht="15.75" hidden="1" x14ac:dyDescent="0.25">
      <c r="A426" s="9">
        <v>422</v>
      </c>
      <c r="B426" s="26"/>
      <c r="C426" s="34"/>
      <c r="D426" s="34"/>
      <c r="E426" s="4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2">
        <f t="shared" si="40"/>
        <v>0</v>
      </c>
      <c r="Q426" s="40" t="str">
        <f t="shared" si="41"/>
        <v>(0, 0, 0)</v>
      </c>
      <c r="R426" s="40">
        <f>COUNTIFS(Pirma_Karta[Līga],Pirma_Karta[[#This Row],[Līga]],Pirma_Karta[[GS Kopā ]],"&gt;"&amp;Pirma_Karta[[#This Row],[GS Kopā ]])+1</f>
        <v>1</v>
      </c>
      <c r="S426" s="46"/>
      <c r="T426" s="214"/>
      <c r="U426" s="214"/>
      <c r="V426" s="214"/>
      <c r="W426" s="214"/>
      <c r="X426" s="214"/>
      <c r="Y426" s="214"/>
      <c r="Z426" s="214"/>
      <c r="AA426" s="214"/>
      <c r="AB426" s="214"/>
      <c r="AC426" s="214"/>
      <c r="AD426" s="16">
        <f t="shared" si="44"/>
        <v>0</v>
      </c>
      <c r="AE426" s="17" t="str">
        <f t="shared" si="43"/>
        <v>(0, 0, 0)</v>
      </c>
      <c r="AF426" s="17">
        <f>COUNTIFS(Pirma_Karta[Līga],Pirma_Karta[[#This Row],[Līga]],Pirma_Karta[VS Kopā],"&gt;"&amp;Pirma_Karta[[#This Row],[VS Kopā]])+1</f>
        <v>1</v>
      </c>
      <c r="AG426" s="19">
        <f t="shared" si="42"/>
        <v>0</v>
      </c>
      <c r="AH426" s="15">
        <f>RANK(Pirma_Karta[[#This Row],[Punkti
 (GS + VS)]],Pirma_Karta[Punkti
 (GS + VS)],0)</f>
        <v>162</v>
      </c>
      <c r="AI426" s="15">
        <f>COUNTIFS(Pirma_Karta[Līga],Pirma_Karta[[#This Row],[Līga]],Pirma_Karta[Punkti
 (GS + VS)],"&gt;"&amp;Pirma_Karta[Punkti
 (GS + VS)])+1</f>
        <v>1</v>
      </c>
    </row>
    <row r="427" spans="1:35" ht="15.75" hidden="1" x14ac:dyDescent="0.25">
      <c r="A427" s="9">
        <v>423</v>
      </c>
      <c r="B427" s="26"/>
      <c r="C427" s="34"/>
      <c r="D427" s="34"/>
      <c r="E427" s="46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2">
        <f t="shared" si="40"/>
        <v>0</v>
      </c>
      <c r="Q427" s="40" t="str">
        <f t="shared" si="41"/>
        <v>(0, 0, 0)</v>
      </c>
      <c r="R427" s="40">
        <f>COUNTIFS(Pirma_Karta[Līga],Pirma_Karta[[#This Row],[Līga]],Pirma_Karta[[GS Kopā ]],"&gt;"&amp;Pirma_Karta[[#This Row],[GS Kopā ]])+1</f>
        <v>1</v>
      </c>
      <c r="S427" s="46"/>
      <c r="T427" s="214"/>
      <c r="U427" s="214"/>
      <c r="V427" s="214"/>
      <c r="W427" s="214"/>
      <c r="X427" s="214"/>
      <c r="Y427" s="214"/>
      <c r="Z427" s="214"/>
      <c r="AA427" s="214"/>
      <c r="AB427" s="214"/>
      <c r="AC427" s="214"/>
      <c r="AD427" s="16">
        <f t="shared" si="44"/>
        <v>0</v>
      </c>
      <c r="AE427" s="17" t="str">
        <f t="shared" si="43"/>
        <v>(0, 0, 0)</v>
      </c>
      <c r="AF427" s="17">
        <f>COUNTIFS(Pirma_Karta[Līga],Pirma_Karta[[#This Row],[Līga]],Pirma_Karta[VS Kopā],"&gt;"&amp;Pirma_Karta[[#This Row],[VS Kopā]])+1</f>
        <v>1</v>
      </c>
      <c r="AG427" s="19">
        <f t="shared" si="42"/>
        <v>0</v>
      </c>
      <c r="AH427" s="15">
        <f>RANK(Pirma_Karta[[#This Row],[Punkti
 (GS + VS)]],Pirma_Karta[Punkti
 (GS + VS)],0)</f>
        <v>162</v>
      </c>
      <c r="AI427" s="15">
        <f>COUNTIFS(Pirma_Karta[Līga],Pirma_Karta[[#This Row],[Līga]],Pirma_Karta[Punkti
 (GS + VS)],"&gt;"&amp;Pirma_Karta[Punkti
 (GS + VS)])+1</f>
        <v>1</v>
      </c>
    </row>
    <row r="428" spans="1:35" ht="15.75" hidden="1" x14ac:dyDescent="0.25">
      <c r="A428" s="9">
        <v>424</v>
      </c>
      <c r="B428" s="26"/>
      <c r="C428" s="34"/>
      <c r="D428" s="34"/>
      <c r="E428" s="4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2">
        <f t="shared" ref="P428:P491" si="45">SUM(F428:O428)</f>
        <v>0</v>
      </c>
      <c r="Q428" s="40" t="str">
        <f t="shared" ref="Q428:Q491" si="46">"("&amp;COUNTIF(F428:O428,10)&amp;", "&amp;COUNTIF(F428:O428,9)&amp;", "&amp;COUNTIF(F428:O428,8)&amp;")"</f>
        <v>(0, 0, 0)</v>
      </c>
      <c r="R428" s="40">
        <f>COUNTIFS(Pirma_Karta[Līga],Pirma_Karta[[#This Row],[Līga]],Pirma_Karta[[GS Kopā ]],"&gt;"&amp;Pirma_Karta[[#This Row],[GS Kopā ]])+1</f>
        <v>1</v>
      </c>
      <c r="S428" s="46"/>
      <c r="T428" s="214"/>
      <c r="U428" s="214"/>
      <c r="V428" s="214"/>
      <c r="W428" s="214"/>
      <c r="X428" s="214"/>
      <c r="Y428" s="214"/>
      <c r="Z428" s="214"/>
      <c r="AA428" s="214"/>
      <c r="AB428" s="214"/>
      <c r="AC428" s="214"/>
      <c r="AD428" s="16">
        <f t="shared" si="44"/>
        <v>0</v>
      </c>
      <c r="AE428" s="17" t="str">
        <f t="shared" si="43"/>
        <v>(0, 0, 0)</v>
      </c>
      <c r="AF428" s="17">
        <f>COUNTIFS(Pirma_Karta[Līga],Pirma_Karta[[#This Row],[Līga]],Pirma_Karta[VS Kopā],"&gt;"&amp;Pirma_Karta[[#This Row],[VS Kopā]])+1</f>
        <v>1</v>
      </c>
      <c r="AG428" s="19">
        <f t="shared" ref="AG428:AG491" si="47">(SUM(F428:O428))+(SUM(T428:AC428))</f>
        <v>0</v>
      </c>
      <c r="AH428" s="15">
        <f>RANK(Pirma_Karta[[#This Row],[Punkti
 (GS + VS)]],Pirma_Karta[Punkti
 (GS + VS)],0)</f>
        <v>162</v>
      </c>
      <c r="AI428" s="15">
        <f>COUNTIFS(Pirma_Karta[Līga],Pirma_Karta[[#This Row],[Līga]],Pirma_Karta[Punkti
 (GS + VS)],"&gt;"&amp;Pirma_Karta[Punkti
 (GS + VS)])+1</f>
        <v>1</v>
      </c>
    </row>
    <row r="429" spans="1:35" ht="15.75" hidden="1" x14ac:dyDescent="0.25">
      <c r="A429" s="9">
        <v>425</v>
      </c>
      <c r="B429" s="26"/>
      <c r="C429" s="34"/>
      <c r="D429" s="34"/>
      <c r="E429" s="46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2">
        <f t="shared" si="45"/>
        <v>0</v>
      </c>
      <c r="Q429" s="40" t="str">
        <f t="shared" si="46"/>
        <v>(0, 0, 0)</v>
      </c>
      <c r="R429" s="40">
        <f>COUNTIFS(Pirma_Karta[Līga],Pirma_Karta[[#This Row],[Līga]],Pirma_Karta[[GS Kopā ]],"&gt;"&amp;Pirma_Karta[[#This Row],[GS Kopā ]])+1</f>
        <v>1</v>
      </c>
      <c r="S429" s="46"/>
      <c r="T429" s="214"/>
      <c r="U429" s="214"/>
      <c r="V429" s="214"/>
      <c r="W429" s="214"/>
      <c r="X429" s="214"/>
      <c r="Y429" s="214"/>
      <c r="Z429" s="214"/>
      <c r="AA429" s="214"/>
      <c r="AB429" s="214"/>
      <c r="AC429" s="214"/>
      <c r="AD429" s="16">
        <f t="shared" si="44"/>
        <v>0</v>
      </c>
      <c r="AE429" s="17" t="str">
        <f t="shared" si="43"/>
        <v>(0, 0, 0)</v>
      </c>
      <c r="AF429" s="17">
        <f>COUNTIFS(Pirma_Karta[Līga],Pirma_Karta[[#This Row],[Līga]],Pirma_Karta[VS Kopā],"&gt;"&amp;Pirma_Karta[[#This Row],[VS Kopā]])+1</f>
        <v>1</v>
      </c>
      <c r="AG429" s="19">
        <f t="shared" si="47"/>
        <v>0</v>
      </c>
      <c r="AH429" s="15">
        <f>RANK(Pirma_Karta[[#This Row],[Punkti
 (GS + VS)]],Pirma_Karta[Punkti
 (GS + VS)],0)</f>
        <v>162</v>
      </c>
      <c r="AI429" s="15">
        <f>COUNTIFS(Pirma_Karta[Līga],Pirma_Karta[[#This Row],[Līga]],Pirma_Karta[Punkti
 (GS + VS)],"&gt;"&amp;Pirma_Karta[Punkti
 (GS + VS)])+1</f>
        <v>1</v>
      </c>
    </row>
    <row r="430" spans="1:35" ht="15.75" hidden="1" x14ac:dyDescent="0.25">
      <c r="A430" s="9">
        <v>426</v>
      </c>
      <c r="B430" s="26"/>
      <c r="C430" s="34"/>
      <c r="D430" s="34"/>
      <c r="E430" s="4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2">
        <f t="shared" si="45"/>
        <v>0</v>
      </c>
      <c r="Q430" s="40" t="str">
        <f t="shared" si="46"/>
        <v>(0, 0, 0)</v>
      </c>
      <c r="R430" s="40">
        <f>COUNTIFS(Pirma_Karta[Līga],Pirma_Karta[[#This Row],[Līga]],Pirma_Karta[[GS Kopā ]],"&gt;"&amp;Pirma_Karta[[#This Row],[GS Kopā ]])+1</f>
        <v>1</v>
      </c>
      <c r="S430" s="46"/>
      <c r="T430" s="214"/>
      <c r="U430" s="214"/>
      <c r="V430" s="214"/>
      <c r="W430" s="214"/>
      <c r="X430" s="214"/>
      <c r="Y430" s="214"/>
      <c r="Z430" s="214"/>
      <c r="AA430" s="214"/>
      <c r="AB430" s="214"/>
      <c r="AC430" s="214"/>
      <c r="AD430" s="16">
        <f t="shared" si="44"/>
        <v>0</v>
      </c>
      <c r="AE430" s="17" t="str">
        <f t="shared" si="43"/>
        <v>(0, 0, 0)</v>
      </c>
      <c r="AF430" s="17">
        <f>COUNTIFS(Pirma_Karta[Līga],Pirma_Karta[[#This Row],[Līga]],Pirma_Karta[VS Kopā],"&gt;"&amp;Pirma_Karta[[#This Row],[VS Kopā]])+1</f>
        <v>1</v>
      </c>
      <c r="AG430" s="19">
        <f t="shared" si="47"/>
        <v>0</v>
      </c>
      <c r="AH430" s="15">
        <f>RANK(Pirma_Karta[[#This Row],[Punkti
 (GS + VS)]],Pirma_Karta[Punkti
 (GS + VS)],0)</f>
        <v>162</v>
      </c>
      <c r="AI430" s="15">
        <f>COUNTIFS(Pirma_Karta[Līga],Pirma_Karta[[#This Row],[Līga]],Pirma_Karta[Punkti
 (GS + VS)],"&gt;"&amp;Pirma_Karta[Punkti
 (GS + VS)])+1</f>
        <v>1</v>
      </c>
    </row>
    <row r="431" spans="1:35" ht="15.75" hidden="1" x14ac:dyDescent="0.25">
      <c r="A431" s="9">
        <v>427</v>
      </c>
      <c r="B431" s="26"/>
      <c r="C431" s="34"/>
      <c r="D431" s="34"/>
      <c r="E431" s="46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2">
        <f t="shared" si="45"/>
        <v>0</v>
      </c>
      <c r="Q431" s="40" t="str">
        <f t="shared" si="46"/>
        <v>(0, 0, 0)</v>
      </c>
      <c r="R431" s="40">
        <f>COUNTIFS(Pirma_Karta[Līga],Pirma_Karta[[#This Row],[Līga]],Pirma_Karta[[GS Kopā ]],"&gt;"&amp;Pirma_Karta[[#This Row],[GS Kopā ]])+1</f>
        <v>1</v>
      </c>
      <c r="S431" s="46"/>
      <c r="T431" s="214"/>
      <c r="U431" s="214"/>
      <c r="V431" s="214"/>
      <c r="W431" s="214"/>
      <c r="X431" s="214"/>
      <c r="Y431" s="214"/>
      <c r="Z431" s="214"/>
      <c r="AA431" s="214"/>
      <c r="AB431" s="214"/>
      <c r="AC431" s="214"/>
      <c r="AD431" s="16">
        <f t="shared" si="44"/>
        <v>0</v>
      </c>
      <c r="AE431" s="17" t="str">
        <f t="shared" si="43"/>
        <v>(0, 0, 0)</v>
      </c>
      <c r="AF431" s="17">
        <f>COUNTIFS(Pirma_Karta[Līga],Pirma_Karta[[#This Row],[Līga]],Pirma_Karta[VS Kopā],"&gt;"&amp;Pirma_Karta[[#This Row],[VS Kopā]])+1</f>
        <v>1</v>
      </c>
      <c r="AG431" s="19">
        <f t="shared" si="47"/>
        <v>0</v>
      </c>
      <c r="AH431" s="15">
        <f>RANK(Pirma_Karta[[#This Row],[Punkti
 (GS + VS)]],Pirma_Karta[Punkti
 (GS + VS)],0)</f>
        <v>162</v>
      </c>
      <c r="AI431" s="15">
        <f>COUNTIFS(Pirma_Karta[Līga],Pirma_Karta[[#This Row],[Līga]],Pirma_Karta[Punkti
 (GS + VS)],"&gt;"&amp;Pirma_Karta[Punkti
 (GS + VS)])+1</f>
        <v>1</v>
      </c>
    </row>
    <row r="432" spans="1:35" ht="15.75" hidden="1" x14ac:dyDescent="0.25">
      <c r="A432" s="9">
        <v>428</v>
      </c>
      <c r="B432" s="26"/>
      <c r="C432" s="34"/>
      <c r="D432" s="34"/>
      <c r="E432" s="4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2">
        <f t="shared" si="45"/>
        <v>0</v>
      </c>
      <c r="Q432" s="40" t="str">
        <f t="shared" si="46"/>
        <v>(0, 0, 0)</v>
      </c>
      <c r="R432" s="40">
        <f>COUNTIFS(Pirma_Karta[Līga],Pirma_Karta[[#This Row],[Līga]],Pirma_Karta[[GS Kopā ]],"&gt;"&amp;Pirma_Karta[[#This Row],[GS Kopā ]])+1</f>
        <v>1</v>
      </c>
      <c r="S432" s="46"/>
      <c r="T432" s="214"/>
      <c r="U432" s="214"/>
      <c r="V432" s="214"/>
      <c r="W432" s="214"/>
      <c r="X432" s="214"/>
      <c r="Y432" s="214"/>
      <c r="Z432" s="214"/>
      <c r="AA432" s="214"/>
      <c r="AB432" s="214"/>
      <c r="AC432" s="214"/>
      <c r="AD432" s="16">
        <f t="shared" si="44"/>
        <v>0</v>
      </c>
      <c r="AE432" s="17" t="str">
        <f t="shared" si="43"/>
        <v>(0, 0, 0)</v>
      </c>
      <c r="AF432" s="17">
        <f>COUNTIFS(Pirma_Karta[Līga],Pirma_Karta[[#This Row],[Līga]],Pirma_Karta[VS Kopā],"&gt;"&amp;Pirma_Karta[[#This Row],[VS Kopā]])+1</f>
        <v>1</v>
      </c>
      <c r="AG432" s="19">
        <f t="shared" si="47"/>
        <v>0</v>
      </c>
      <c r="AH432" s="15">
        <f>RANK(Pirma_Karta[[#This Row],[Punkti
 (GS + VS)]],Pirma_Karta[Punkti
 (GS + VS)],0)</f>
        <v>162</v>
      </c>
      <c r="AI432" s="15">
        <f>COUNTIFS(Pirma_Karta[Līga],Pirma_Karta[[#This Row],[Līga]],Pirma_Karta[Punkti
 (GS + VS)],"&gt;"&amp;Pirma_Karta[Punkti
 (GS + VS)])+1</f>
        <v>1</v>
      </c>
    </row>
    <row r="433" spans="1:35" ht="15.75" hidden="1" x14ac:dyDescent="0.25">
      <c r="A433" s="9">
        <v>429</v>
      </c>
      <c r="B433" s="26"/>
      <c r="C433" s="34"/>
      <c r="D433" s="34"/>
      <c r="E433" s="46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2">
        <f t="shared" si="45"/>
        <v>0</v>
      </c>
      <c r="Q433" s="40" t="str">
        <f t="shared" si="46"/>
        <v>(0, 0, 0)</v>
      </c>
      <c r="R433" s="40">
        <f>COUNTIFS(Pirma_Karta[Līga],Pirma_Karta[[#This Row],[Līga]],Pirma_Karta[[GS Kopā ]],"&gt;"&amp;Pirma_Karta[[#This Row],[GS Kopā ]])+1</f>
        <v>1</v>
      </c>
      <c r="S433" s="46"/>
      <c r="T433" s="214"/>
      <c r="U433" s="214"/>
      <c r="V433" s="214"/>
      <c r="W433" s="214"/>
      <c r="X433" s="214"/>
      <c r="Y433" s="214"/>
      <c r="Z433" s="214"/>
      <c r="AA433" s="214"/>
      <c r="AB433" s="214"/>
      <c r="AC433" s="214"/>
      <c r="AD433" s="16">
        <f t="shared" si="44"/>
        <v>0</v>
      </c>
      <c r="AE433" s="17" t="str">
        <f t="shared" si="43"/>
        <v>(0, 0, 0)</v>
      </c>
      <c r="AF433" s="17">
        <f>COUNTIFS(Pirma_Karta[Līga],Pirma_Karta[[#This Row],[Līga]],Pirma_Karta[VS Kopā],"&gt;"&amp;Pirma_Karta[[#This Row],[VS Kopā]])+1</f>
        <v>1</v>
      </c>
      <c r="AG433" s="19">
        <f t="shared" si="47"/>
        <v>0</v>
      </c>
      <c r="AH433" s="15">
        <f>RANK(Pirma_Karta[[#This Row],[Punkti
 (GS + VS)]],Pirma_Karta[Punkti
 (GS + VS)],0)</f>
        <v>162</v>
      </c>
      <c r="AI433" s="15">
        <f>COUNTIFS(Pirma_Karta[Līga],Pirma_Karta[[#This Row],[Līga]],Pirma_Karta[Punkti
 (GS + VS)],"&gt;"&amp;Pirma_Karta[Punkti
 (GS + VS)])+1</f>
        <v>1</v>
      </c>
    </row>
    <row r="434" spans="1:35" ht="15.75" hidden="1" x14ac:dyDescent="0.25">
      <c r="A434" s="9">
        <v>430</v>
      </c>
      <c r="B434" s="26"/>
      <c r="C434" s="34"/>
      <c r="D434" s="34"/>
      <c r="E434" s="4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2">
        <f t="shared" si="45"/>
        <v>0</v>
      </c>
      <c r="Q434" s="40" t="str">
        <f t="shared" si="46"/>
        <v>(0, 0, 0)</v>
      </c>
      <c r="R434" s="40">
        <f>COUNTIFS(Pirma_Karta[Līga],Pirma_Karta[[#This Row],[Līga]],Pirma_Karta[[GS Kopā ]],"&gt;"&amp;Pirma_Karta[[#This Row],[GS Kopā ]])+1</f>
        <v>1</v>
      </c>
      <c r="S434" s="46"/>
      <c r="T434" s="214"/>
      <c r="U434" s="214"/>
      <c r="V434" s="214"/>
      <c r="W434" s="214"/>
      <c r="X434" s="214"/>
      <c r="Y434" s="214"/>
      <c r="Z434" s="214"/>
      <c r="AA434" s="214"/>
      <c r="AB434" s="214"/>
      <c r="AC434" s="214"/>
      <c r="AD434" s="16">
        <f t="shared" si="44"/>
        <v>0</v>
      </c>
      <c r="AE434" s="17" t="str">
        <f t="shared" si="43"/>
        <v>(0, 0, 0)</v>
      </c>
      <c r="AF434" s="17">
        <f>COUNTIFS(Pirma_Karta[Līga],Pirma_Karta[[#This Row],[Līga]],Pirma_Karta[VS Kopā],"&gt;"&amp;Pirma_Karta[[#This Row],[VS Kopā]])+1</f>
        <v>1</v>
      </c>
      <c r="AG434" s="19">
        <f t="shared" si="47"/>
        <v>0</v>
      </c>
      <c r="AH434" s="15">
        <f>RANK(Pirma_Karta[[#This Row],[Punkti
 (GS + VS)]],Pirma_Karta[Punkti
 (GS + VS)],0)</f>
        <v>162</v>
      </c>
      <c r="AI434" s="15">
        <f>COUNTIFS(Pirma_Karta[Līga],Pirma_Karta[[#This Row],[Līga]],Pirma_Karta[Punkti
 (GS + VS)],"&gt;"&amp;Pirma_Karta[Punkti
 (GS + VS)])+1</f>
        <v>1</v>
      </c>
    </row>
    <row r="435" spans="1:35" ht="15.75" hidden="1" x14ac:dyDescent="0.25">
      <c r="A435" s="9">
        <v>431</v>
      </c>
      <c r="B435" s="26"/>
      <c r="C435" s="34"/>
      <c r="D435" s="34"/>
      <c r="E435" s="46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2">
        <f t="shared" si="45"/>
        <v>0</v>
      </c>
      <c r="Q435" s="40" t="str">
        <f t="shared" si="46"/>
        <v>(0, 0, 0)</v>
      </c>
      <c r="R435" s="40">
        <f>COUNTIFS(Pirma_Karta[Līga],Pirma_Karta[[#This Row],[Līga]],Pirma_Karta[[GS Kopā ]],"&gt;"&amp;Pirma_Karta[[#This Row],[GS Kopā ]])+1</f>
        <v>1</v>
      </c>
      <c r="S435" s="46"/>
      <c r="T435" s="214"/>
      <c r="U435" s="214"/>
      <c r="V435" s="214"/>
      <c r="W435" s="214"/>
      <c r="X435" s="214"/>
      <c r="Y435" s="214"/>
      <c r="Z435" s="214"/>
      <c r="AA435" s="214"/>
      <c r="AB435" s="214"/>
      <c r="AC435" s="214"/>
      <c r="AD435" s="16">
        <f t="shared" si="44"/>
        <v>0</v>
      </c>
      <c r="AE435" s="17" t="str">
        <f t="shared" si="43"/>
        <v>(0, 0, 0)</v>
      </c>
      <c r="AF435" s="17">
        <f>COUNTIFS(Pirma_Karta[Līga],Pirma_Karta[[#This Row],[Līga]],Pirma_Karta[VS Kopā],"&gt;"&amp;Pirma_Karta[[#This Row],[VS Kopā]])+1</f>
        <v>1</v>
      </c>
      <c r="AG435" s="19">
        <f t="shared" si="47"/>
        <v>0</v>
      </c>
      <c r="AH435" s="15">
        <f>RANK(Pirma_Karta[[#This Row],[Punkti
 (GS + VS)]],Pirma_Karta[Punkti
 (GS + VS)],0)</f>
        <v>162</v>
      </c>
      <c r="AI435" s="15">
        <f>COUNTIFS(Pirma_Karta[Līga],Pirma_Karta[[#This Row],[Līga]],Pirma_Karta[Punkti
 (GS + VS)],"&gt;"&amp;Pirma_Karta[Punkti
 (GS + VS)])+1</f>
        <v>1</v>
      </c>
    </row>
    <row r="436" spans="1:35" ht="15.75" hidden="1" x14ac:dyDescent="0.25">
      <c r="A436" s="9">
        <v>432</v>
      </c>
      <c r="B436" s="26"/>
      <c r="C436" s="34"/>
      <c r="D436" s="34"/>
      <c r="E436" s="4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2">
        <f t="shared" si="45"/>
        <v>0</v>
      </c>
      <c r="Q436" s="40" t="str">
        <f t="shared" si="46"/>
        <v>(0, 0, 0)</v>
      </c>
      <c r="R436" s="40">
        <f>COUNTIFS(Pirma_Karta[Līga],Pirma_Karta[[#This Row],[Līga]],Pirma_Karta[[GS Kopā ]],"&gt;"&amp;Pirma_Karta[[#This Row],[GS Kopā ]])+1</f>
        <v>1</v>
      </c>
      <c r="S436" s="46"/>
      <c r="T436" s="214"/>
      <c r="U436" s="214"/>
      <c r="V436" s="214"/>
      <c r="W436" s="214"/>
      <c r="X436" s="214"/>
      <c r="Y436" s="214"/>
      <c r="Z436" s="214"/>
      <c r="AA436" s="214"/>
      <c r="AB436" s="214"/>
      <c r="AC436" s="214"/>
      <c r="AD436" s="16">
        <f t="shared" si="44"/>
        <v>0</v>
      </c>
      <c r="AE436" s="17" t="str">
        <f t="shared" si="43"/>
        <v>(0, 0, 0)</v>
      </c>
      <c r="AF436" s="17">
        <f>COUNTIFS(Pirma_Karta[Līga],Pirma_Karta[[#This Row],[Līga]],Pirma_Karta[VS Kopā],"&gt;"&amp;Pirma_Karta[[#This Row],[VS Kopā]])+1</f>
        <v>1</v>
      </c>
      <c r="AG436" s="19">
        <f t="shared" si="47"/>
        <v>0</v>
      </c>
      <c r="AH436" s="15">
        <f>RANK(Pirma_Karta[[#This Row],[Punkti
 (GS + VS)]],Pirma_Karta[Punkti
 (GS + VS)],0)</f>
        <v>162</v>
      </c>
      <c r="AI436" s="15">
        <f>COUNTIFS(Pirma_Karta[Līga],Pirma_Karta[[#This Row],[Līga]],Pirma_Karta[Punkti
 (GS + VS)],"&gt;"&amp;Pirma_Karta[Punkti
 (GS + VS)])+1</f>
        <v>1</v>
      </c>
    </row>
    <row r="437" spans="1:35" ht="15.75" hidden="1" x14ac:dyDescent="0.25">
      <c r="A437" s="9">
        <v>433</v>
      </c>
      <c r="B437" s="26"/>
      <c r="C437" s="34"/>
      <c r="D437" s="34"/>
      <c r="E437" s="46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2">
        <f t="shared" si="45"/>
        <v>0</v>
      </c>
      <c r="Q437" s="40" t="str">
        <f t="shared" si="46"/>
        <v>(0, 0, 0)</v>
      </c>
      <c r="R437" s="40">
        <f>COUNTIFS(Pirma_Karta[Līga],Pirma_Karta[[#This Row],[Līga]],Pirma_Karta[[GS Kopā ]],"&gt;"&amp;Pirma_Karta[[#This Row],[GS Kopā ]])+1</f>
        <v>1</v>
      </c>
      <c r="S437" s="46"/>
      <c r="T437" s="214"/>
      <c r="U437" s="214"/>
      <c r="V437" s="214"/>
      <c r="W437" s="214"/>
      <c r="X437" s="214"/>
      <c r="Y437" s="214"/>
      <c r="Z437" s="214"/>
      <c r="AA437" s="214"/>
      <c r="AB437" s="214"/>
      <c r="AC437" s="214"/>
      <c r="AD437" s="16">
        <f t="shared" si="44"/>
        <v>0</v>
      </c>
      <c r="AE437" s="17" t="str">
        <f t="shared" si="43"/>
        <v>(0, 0, 0)</v>
      </c>
      <c r="AF437" s="17">
        <f>COUNTIFS(Pirma_Karta[Līga],Pirma_Karta[[#This Row],[Līga]],Pirma_Karta[VS Kopā],"&gt;"&amp;Pirma_Karta[[#This Row],[VS Kopā]])+1</f>
        <v>1</v>
      </c>
      <c r="AG437" s="19">
        <f t="shared" si="47"/>
        <v>0</v>
      </c>
      <c r="AH437" s="15">
        <f>RANK(Pirma_Karta[[#This Row],[Punkti
 (GS + VS)]],Pirma_Karta[Punkti
 (GS + VS)],0)</f>
        <v>162</v>
      </c>
      <c r="AI437" s="15">
        <f>COUNTIFS(Pirma_Karta[Līga],Pirma_Karta[[#This Row],[Līga]],Pirma_Karta[Punkti
 (GS + VS)],"&gt;"&amp;Pirma_Karta[Punkti
 (GS + VS)])+1</f>
        <v>1</v>
      </c>
    </row>
    <row r="438" spans="1:35" ht="15.75" hidden="1" x14ac:dyDescent="0.25">
      <c r="A438" s="9">
        <v>434</v>
      </c>
      <c r="B438" s="26"/>
      <c r="C438" s="34"/>
      <c r="D438" s="34"/>
      <c r="E438" s="4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2">
        <f t="shared" si="45"/>
        <v>0</v>
      </c>
      <c r="Q438" s="40" t="str">
        <f t="shared" si="46"/>
        <v>(0, 0, 0)</v>
      </c>
      <c r="R438" s="40">
        <f>COUNTIFS(Pirma_Karta[Līga],Pirma_Karta[[#This Row],[Līga]],Pirma_Karta[[GS Kopā ]],"&gt;"&amp;Pirma_Karta[[#This Row],[GS Kopā ]])+1</f>
        <v>1</v>
      </c>
      <c r="S438" s="46"/>
      <c r="T438" s="214"/>
      <c r="U438" s="214"/>
      <c r="V438" s="214"/>
      <c r="W438" s="214"/>
      <c r="X438" s="214"/>
      <c r="Y438" s="214"/>
      <c r="Z438" s="214"/>
      <c r="AA438" s="214"/>
      <c r="AB438" s="214"/>
      <c r="AC438" s="214"/>
      <c r="AD438" s="16">
        <f t="shared" si="44"/>
        <v>0</v>
      </c>
      <c r="AE438" s="17" t="str">
        <f t="shared" si="43"/>
        <v>(0, 0, 0)</v>
      </c>
      <c r="AF438" s="17">
        <f>COUNTIFS(Pirma_Karta[Līga],Pirma_Karta[[#This Row],[Līga]],Pirma_Karta[VS Kopā],"&gt;"&amp;Pirma_Karta[[#This Row],[VS Kopā]])+1</f>
        <v>1</v>
      </c>
      <c r="AG438" s="19">
        <f t="shared" si="47"/>
        <v>0</v>
      </c>
      <c r="AH438" s="15">
        <f>RANK(Pirma_Karta[[#This Row],[Punkti
 (GS + VS)]],Pirma_Karta[Punkti
 (GS + VS)],0)</f>
        <v>162</v>
      </c>
      <c r="AI438" s="15">
        <f>COUNTIFS(Pirma_Karta[Līga],Pirma_Karta[[#This Row],[Līga]],Pirma_Karta[Punkti
 (GS + VS)],"&gt;"&amp;Pirma_Karta[Punkti
 (GS + VS)])+1</f>
        <v>1</v>
      </c>
    </row>
    <row r="439" spans="1:35" ht="15.75" hidden="1" x14ac:dyDescent="0.25">
      <c r="A439" s="9">
        <v>435</v>
      </c>
      <c r="B439" s="26"/>
      <c r="C439" s="34"/>
      <c r="D439" s="34"/>
      <c r="E439" s="46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2">
        <f t="shared" si="45"/>
        <v>0</v>
      </c>
      <c r="Q439" s="40" t="str">
        <f t="shared" si="46"/>
        <v>(0, 0, 0)</v>
      </c>
      <c r="R439" s="40">
        <f>COUNTIFS(Pirma_Karta[Līga],Pirma_Karta[[#This Row],[Līga]],Pirma_Karta[[GS Kopā ]],"&gt;"&amp;Pirma_Karta[[#This Row],[GS Kopā ]])+1</f>
        <v>1</v>
      </c>
      <c r="S439" s="46"/>
      <c r="T439" s="214"/>
      <c r="U439" s="214"/>
      <c r="V439" s="214"/>
      <c r="W439" s="214"/>
      <c r="X439" s="214"/>
      <c r="Y439" s="214"/>
      <c r="Z439" s="214"/>
      <c r="AA439" s="214"/>
      <c r="AB439" s="214"/>
      <c r="AC439" s="214"/>
      <c r="AD439" s="16">
        <f t="shared" si="44"/>
        <v>0</v>
      </c>
      <c r="AE439" s="17" t="str">
        <f t="shared" si="43"/>
        <v>(0, 0, 0)</v>
      </c>
      <c r="AF439" s="17">
        <f>COUNTIFS(Pirma_Karta[Līga],Pirma_Karta[[#This Row],[Līga]],Pirma_Karta[VS Kopā],"&gt;"&amp;Pirma_Karta[[#This Row],[VS Kopā]])+1</f>
        <v>1</v>
      </c>
      <c r="AG439" s="19">
        <f t="shared" si="47"/>
        <v>0</v>
      </c>
      <c r="AH439" s="15">
        <f>RANK(Pirma_Karta[[#This Row],[Punkti
 (GS + VS)]],Pirma_Karta[Punkti
 (GS + VS)],0)</f>
        <v>162</v>
      </c>
      <c r="AI439" s="15">
        <f>COUNTIFS(Pirma_Karta[Līga],Pirma_Karta[[#This Row],[Līga]],Pirma_Karta[Punkti
 (GS + VS)],"&gt;"&amp;Pirma_Karta[Punkti
 (GS + VS)])+1</f>
        <v>1</v>
      </c>
    </row>
    <row r="440" spans="1:35" ht="15.75" hidden="1" x14ac:dyDescent="0.25">
      <c r="A440" s="9">
        <v>436</v>
      </c>
      <c r="B440" s="26"/>
      <c r="C440" s="34"/>
      <c r="D440" s="34"/>
      <c r="E440" s="46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2">
        <f t="shared" si="45"/>
        <v>0</v>
      </c>
      <c r="Q440" s="40" t="str">
        <f t="shared" si="46"/>
        <v>(0, 0, 0)</v>
      </c>
      <c r="R440" s="40">
        <f>COUNTIFS(Pirma_Karta[Līga],Pirma_Karta[[#This Row],[Līga]],Pirma_Karta[[GS Kopā ]],"&gt;"&amp;Pirma_Karta[[#This Row],[GS Kopā ]])+1</f>
        <v>1</v>
      </c>
      <c r="S440" s="46"/>
      <c r="T440" s="214"/>
      <c r="U440" s="214"/>
      <c r="V440" s="214"/>
      <c r="W440" s="214"/>
      <c r="X440" s="214"/>
      <c r="Y440" s="214"/>
      <c r="Z440" s="214"/>
      <c r="AA440" s="214"/>
      <c r="AB440" s="214"/>
      <c r="AC440" s="214"/>
      <c r="AD440" s="16">
        <f t="shared" si="44"/>
        <v>0</v>
      </c>
      <c r="AE440" s="17" t="str">
        <f t="shared" si="43"/>
        <v>(0, 0, 0)</v>
      </c>
      <c r="AF440" s="17">
        <f>COUNTIFS(Pirma_Karta[Līga],Pirma_Karta[[#This Row],[Līga]],Pirma_Karta[VS Kopā],"&gt;"&amp;Pirma_Karta[[#This Row],[VS Kopā]])+1</f>
        <v>1</v>
      </c>
      <c r="AG440" s="19">
        <f t="shared" si="47"/>
        <v>0</v>
      </c>
      <c r="AH440" s="15">
        <f>RANK(Pirma_Karta[[#This Row],[Punkti
 (GS + VS)]],Pirma_Karta[Punkti
 (GS + VS)],0)</f>
        <v>162</v>
      </c>
      <c r="AI440" s="15">
        <f>COUNTIFS(Pirma_Karta[Līga],Pirma_Karta[[#This Row],[Līga]],Pirma_Karta[Punkti
 (GS + VS)],"&gt;"&amp;Pirma_Karta[Punkti
 (GS + VS)])+1</f>
        <v>1</v>
      </c>
    </row>
    <row r="441" spans="1:35" ht="15.75" hidden="1" x14ac:dyDescent="0.25">
      <c r="A441" s="9">
        <v>437</v>
      </c>
      <c r="B441" s="26"/>
      <c r="C441" s="34"/>
      <c r="D441" s="34"/>
      <c r="E441" s="46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2">
        <f t="shared" si="45"/>
        <v>0</v>
      </c>
      <c r="Q441" s="40" t="str">
        <f t="shared" si="46"/>
        <v>(0, 0, 0)</v>
      </c>
      <c r="R441" s="40">
        <f>COUNTIFS(Pirma_Karta[Līga],Pirma_Karta[[#This Row],[Līga]],Pirma_Karta[[GS Kopā ]],"&gt;"&amp;Pirma_Karta[[#This Row],[GS Kopā ]])+1</f>
        <v>1</v>
      </c>
      <c r="S441" s="46"/>
      <c r="T441" s="214"/>
      <c r="U441" s="214"/>
      <c r="V441" s="214"/>
      <c r="W441" s="214"/>
      <c r="X441" s="214"/>
      <c r="Y441" s="214"/>
      <c r="Z441" s="214"/>
      <c r="AA441" s="214"/>
      <c r="AB441" s="214"/>
      <c r="AC441" s="214"/>
      <c r="AD441" s="16">
        <f t="shared" si="44"/>
        <v>0</v>
      </c>
      <c r="AE441" s="17" t="str">
        <f t="shared" si="43"/>
        <v>(0, 0, 0)</v>
      </c>
      <c r="AF441" s="17">
        <f>COUNTIFS(Pirma_Karta[Līga],Pirma_Karta[[#This Row],[Līga]],Pirma_Karta[VS Kopā],"&gt;"&amp;Pirma_Karta[[#This Row],[VS Kopā]])+1</f>
        <v>1</v>
      </c>
      <c r="AG441" s="19">
        <f t="shared" si="47"/>
        <v>0</v>
      </c>
      <c r="AH441" s="15">
        <f>RANK(Pirma_Karta[[#This Row],[Punkti
 (GS + VS)]],Pirma_Karta[Punkti
 (GS + VS)],0)</f>
        <v>162</v>
      </c>
      <c r="AI441" s="15">
        <f>COUNTIFS(Pirma_Karta[Līga],Pirma_Karta[[#This Row],[Līga]],Pirma_Karta[Punkti
 (GS + VS)],"&gt;"&amp;Pirma_Karta[Punkti
 (GS + VS)])+1</f>
        <v>1</v>
      </c>
    </row>
    <row r="442" spans="1:35" ht="15.75" hidden="1" x14ac:dyDescent="0.25">
      <c r="A442" s="9">
        <v>438</v>
      </c>
      <c r="B442" s="26"/>
      <c r="C442" s="34"/>
      <c r="D442" s="34"/>
      <c r="E442" s="4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2">
        <f t="shared" si="45"/>
        <v>0</v>
      </c>
      <c r="Q442" s="40" t="str">
        <f t="shared" si="46"/>
        <v>(0, 0, 0)</v>
      </c>
      <c r="R442" s="40">
        <f>COUNTIFS(Pirma_Karta[Līga],Pirma_Karta[[#This Row],[Līga]],Pirma_Karta[[GS Kopā ]],"&gt;"&amp;Pirma_Karta[[#This Row],[GS Kopā ]])+1</f>
        <v>1</v>
      </c>
      <c r="S442" s="46"/>
      <c r="T442" s="214"/>
      <c r="U442" s="214"/>
      <c r="V442" s="214"/>
      <c r="W442" s="214"/>
      <c r="X442" s="214"/>
      <c r="Y442" s="214"/>
      <c r="Z442" s="214"/>
      <c r="AA442" s="214"/>
      <c r="AB442" s="214"/>
      <c r="AC442" s="214"/>
      <c r="AD442" s="16">
        <f t="shared" si="44"/>
        <v>0</v>
      </c>
      <c r="AE442" s="17" t="str">
        <f t="shared" si="43"/>
        <v>(0, 0, 0)</v>
      </c>
      <c r="AF442" s="17">
        <f>COUNTIFS(Pirma_Karta[Līga],Pirma_Karta[[#This Row],[Līga]],Pirma_Karta[VS Kopā],"&gt;"&amp;Pirma_Karta[[#This Row],[VS Kopā]])+1</f>
        <v>1</v>
      </c>
      <c r="AG442" s="19">
        <f t="shared" si="47"/>
        <v>0</v>
      </c>
      <c r="AH442" s="15">
        <f>RANK(Pirma_Karta[[#This Row],[Punkti
 (GS + VS)]],Pirma_Karta[Punkti
 (GS + VS)],0)</f>
        <v>162</v>
      </c>
      <c r="AI442" s="15">
        <f>COUNTIFS(Pirma_Karta[Līga],Pirma_Karta[[#This Row],[Līga]],Pirma_Karta[Punkti
 (GS + VS)],"&gt;"&amp;Pirma_Karta[Punkti
 (GS + VS)])+1</f>
        <v>1</v>
      </c>
    </row>
    <row r="443" spans="1:35" ht="15.75" hidden="1" x14ac:dyDescent="0.25">
      <c r="A443" s="9">
        <v>439</v>
      </c>
      <c r="B443" s="26"/>
      <c r="C443" s="34"/>
      <c r="D443" s="34"/>
      <c r="E443" s="46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2">
        <f t="shared" si="45"/>
        <v>0</v>
      </c>
      <c r="Q443" s="40" t="str">
        <f t="shared" si="46"/>
        <v>(0, 0, 0)</v>
      </c>
      <c r="R443" s="40">
        <f>COUNTIFS(Pirma_Karta[Līga],Pirma_Karta[[#This Row],[Līga]],Pirma_Karta[[GS Kopā ]],"&gt;"&amp;Pirma_Karta[[#This Row],[GS Kopā ]])+1</f>
        <v>1</v>
      </c>
      <c r="S443" s="46"/>
      <c r="T443" s="214"/>
      <c r="U443" s="214"/>
      <c r="V443" s="214"/>
      <c r="W443" s="214"/>
      <c r="X443" s="214"/>
      <c r="Y443" s="214"/>
      <c r="Z443" s="214"/>
      <c r="AA443" s="214"/>
      <c r="AB443" s="214"/>
      <c r="AC443" s="214"/>
      <c r="AD443" s="16">
        <f t="shared" si="44"/>
        <v>0</v>
      </c>
      <c r="AE443" s="17" t="str">
        <f t="shared" si="43"/>
        <v>(0, 0, 0)</v>
      </c>
      <c r="AF443" s="17">
        <f>COUNTIFS(Pirma_Karta[Līga],Pirma_Karta[[#This Row],[Līga]],Pirma_Karta[VS Kopā],"&gt;"&amp;Pirma_Karta[[#This Row],[VS Kopā]])+1</f>
        <v>1</v>
      </c>
      <c r="AG443" s="19">
        <f t="shared" si="47"/>
        <v>0</v>
      </c>
      <c r="AH443" s="15">
        <f>RANK(Pirma_Karta[[#This Row],[Punkti
 (GS + VS)]],Pirma_Karta[Punkti
 (GS + VS)],0)</f>
        <v>162</v>
      </c>
      <c r="AI443" s="15">
        <f>COUNTIFS(Pirma_Karta[Līga],Pirma_Karta[[#This Row],[Līga]],Pirma_Karta[Punkti
 (GS + VS)],"&gt;"&amp;Pirma_Karta[Punkti
 (GS + VS)])+1</f>
        <v>1</v>
      </c>
    </row>
    <row r="444" spans="1:35" ht="15.75" hidden="1" x14ac:dyDescent="0.25">
      <c r="A444" s="9">
        <v>440</v>
      </c>
      <c r="B444" s="26"/>
      <c r="C444" s="34"/>
      <c r="D444" s="34"/>
      <c r="E444" s="4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2">
        <f t="shared" si="45"/>
        <v>0</v>
      </c>
      <c r="Q444" s="40" t="str">
        <f t="shared" si="46"/>
        <v>(0, 0, 0)</v>
      </c>
      <c r="R444" s="40">
        <f>COUNTIFS(Pirma_Karta[Līga],Pirma_Karta[[#This Row],[Līga]],Pirma_Karta[[GS Kopā ]],"&gt;"&amp;Pirma_Karta[[#This Row],[GS Kopā ]])+1</f>
        <v>1</v>
      </c>
      <c r="S444" s="46"/>
      <c r="T444" s="214"/>
      <c r="U444" s="214"/>
      <c r="V444" s="214"/>
      <c r="W444" s="214"/>
      <c r="X444" s="214"/>
      <c r="Y444" s="214"/>
      <c r="Z444" s="214"/>
      <c r="AA444" s="214"/>
      <c r="AB444" s="214"/>
      <c r="AC444" s="214"/>
      <c r="AD444" s="16">
        <f t="shared" si="44"/>
        <v>0</v>
      </c>
      <c r="AE444" s="17" t="str">
        <f t="shared" si="43"/>
        <v>(0, 0, 0)</v>
      </c>
      <c r="AF444" s="17">
        <f>COUNTIFS(Pirma_Karta[Līga],Pirma_Karta[[#This Row],[Līga]],Pirma_Karta[VS Kopā],"&gt;"&amp;Pirma_Karta[[#This Row],[VS Kopā]])+1</f>
        <v>1</v>
      </c>
      <c r="AG444" s="19">
        <f t="shared" si="47"/>
        <v>0</v>
      </c>
      <c r="AH444" s="15">
        <f>RANK(Pirma_Karta[[#This Row],[Punkti
 (GS + VS)]],Pirma_Karta[Punkti
 (GS + VS)],0)</f>
        <v>162</v>
      </c>
      <c r="AI444" s="15">
        <f>COUNTIFS(Pirma_Karta[Līga],Pirma_Karta[[#This Row],[Līga]],Pirma_Karta[Punkti
 (GS + VS)],"&gt;"&amp;Pirma_Karta[Punkti
 (GS + VS)])+1</f>
        <v>1</v>
      </c>
    </row>
    <row r="445" spans="1:35" ht="15.75" hidden="1" x14ac:dyDescent="0.25">
      <c r="A445" s="9">
        <v>441</v>
      </c>
      <c r="B445" s="26"/>
      <c r="C445" s="34"/>
      <c r="D445" s="34"/>
      <c r="E445" s="46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2">
        <f t="shared" si="45"/>
        <v>0</v>
      </c>
      <c r="Q445" s="40" t="str">
        <f t="shared" si="46"/>
        <v>(0, 0, 0)</v>
      </c>
      <c r="R445" s="40">
        <f>COUNTIFS(Pirma_Karta[Līga],Pirma_Karta[[#This Row],[Līga]],Pirma_Karta[[GS Kopā ]],"&gt;"&amp;Pirma_Karta[[#This Row],[GS Kopā ]])+1</f>
        <v>1</v>
      </c>
      <c r="S445" s="46"/>
      <c r="T445" s="214"/>
      <c r="U445" s="214"/>
      <c r="V445" s="214"/>
      <c r="W445" s="214"/>
      <c r="X445" s="214"/>
      <c r="Y445" s="214"/>
      <c r="Z445" s="214"/>
      <c r="AA445" s="214"/>
      <c r="AB445" s="214"/>
      <c r="AC445" s="214"/>
      <c r="AD445" s="16">
        <f t="shared" si="44"/>
        <v>0</v>
      </c>
      <c r="AE445" s="17" t="str">
        <f t="shared" si="43"/>
        <v>(0, 0, 0)</v>
      </c>
      <c r="AF445" s="17">
        <f>COUNTIFS(Pirma_Karta[Līga],Pirma_Karta[[#This Row],[Līga]],Pirma_Karta[VS Kopā],"&gt;"&amp;Pirma_Karta[[#This Row],[VS Kopā]])+1</f>
        <v>1</v>
      </c>
      <c r="AG445" s="19">
        <f t="shared" si="47"/>
        <v>0</v>
      </c>
      <c r="AH445" s="15">
        <f>RANK(Pirma_Karta[[#This Row],[Punkti
 (GS + VS)]],Pirma_Karta[Punkti
 (GS + VS)],0)</f>
        <v>162</v>
      </c>
      <c r="AI445" s="15">
        <f>COUNTIFS(Pirma_Karta[Līga],Pirma_Karta[[#This Row],[Līga]],Pirma_Karta[Punkti
 (GS + VS)],"&gt;"&amp;Pirma_Karta[Punkti
 (GS + VS)])+1</f>
        <v>1</v>
      </c>
    </row>
    <row r="446" spans="1:35" ht="15.75" hidden="1" x14ac:dyDescent="0.25">
      <c r="A446" s="9">
        <v>442</v>
      </c>
      <c r="B446" s="26"/>
      <c r="C446" s="34"/>
      <c r="D446" s="34"/>
      <c r="E446" s="4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2">
        <f t="shared" si="45"/>
        <v>0</v>
      </c>
      <c r="Q446" s="40" t="str">
        <f t="shared" si="46"/>
        <v>(0, 0, 0)</v>
      </c>
      <c r="R446" s="40">
        <f>COUNTIFS(Pirma_Karta[Līga],Pirma_Karta[[#This Row],[Līga]],Pirma_Karta[[GS Kopā ]],"&gt;"&amp;Pirma_Karta[[#This Row],[GS Kopā ]])+1</f>
        <v>1</v>
      </c>
      <c r="S446" s="46"/>
      <c r="T446" s="214"/>
      <c r="U446" s="214"/>
      <c r="V446" s="214"/>
      <c r="W446" s="214"/>
      <c r="X446" s="214"/>
      <c r="Y446" s="214"/>
      <c r="Z446" s="214"/>
      <c r="AA446" s="214"/>
      <c r="AB446" s="214"/>
      <c r="AC446" s="214"/>
      <c r="AD446" s="16">
        <f t="shared" si="44"/>
        <v>0</v>
      </c>
      <c r="AE446" s="17" t="str">
        <f t="shared" si="43"/>
        <v>(0, 0, 0)</v>
      </c>
      <c r="AF446" s="17">
        <f>COUNTIFS(Pirma_Karta[Līga],Pirma_Karta[[#This Row],[Līga]],Pirma_Karta[VS Kopā],"&gt;"&amp;Pirma_Karta[[#This Row],[VS Kopā]])+1</f>
        <v>1</v>
      </c>
      <c r="AG446" s="19">
        <f t="shared" si="47"/>
        <v>0</v>
      </c>
      <c r="AH446" s="15">
        <f>RANK(Pirma_Karta[[#This Row],[Punkti
 (GS + VS)]],Pirma_Karta[Punkti
 (GS + VS)],0)</f>
        <v>162</v>
      </c>
      <c r="AI446" s="15">
        <f>COUNTIFS(Pirma_Karta[Līga],Pirma_Karta[[#This Row],[Līga]],Pirma_Karta[Punkti
 (GS + VS)],"&gt;"&amp;Pirma_Karta[Punkti
 (GS + VS)])+1</f>
        <v>1</v>
      </c>
    </row>
    <row r="447" spans="1:35" ht="15.75" hidden="1" x14ac:dyDescent="0.25">
      <c r="A447" s="9">
        <v>443</v>
      </c>
      <c r="B447" s="26"/>
      <c r="C447" s="34"/>
      <c r="D447" s="34"/>
      <c r="E447" s="46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2">
        <f t="shared" si="45"/>
        <v>0</v>
      </c>
      <c r="Q447" s="40" t="str">
        <f t="shared" si="46"/>
        <v>(0, 0, 0)</v>
      </c>
      <c r="R447" s="40">
        <f>COUNTIFS(Pirma_Karta[Līga],Pirma_Karta[[#This Row],[Līga]],Pirma_Karta[[GS Kopā ]],"&gt;"&amp;Pirma_Karta[[#This Row],[GS Kopā ]])+1</f>
        <v>1</v>
      </c>
      <c r="S447" s="46"/>
      <c r="T447" s="214"/>
      <c r="U447" s="214"/>
      <c r="V447" s="214"/>
      <c r="W447" s="214"/>
      <c r="X447" s="214"/>
      <c r="Y447" s="214"/>
      <c r="Z447" s="214"/>
      <c r="AA447" s="214"/>
      <c r="AB447" s="214"/>
      <c r="AC447" s="214"/>
      <c r="AD447" s="16">
        <f t="shared" si="44"/>
        <v>0</v>
      </c>
      <c r="AE447" s="17" t="str">
        <f t="shared" si="43"/>
        <v>(0, 0, 0)</v>
      </c>
      <c r="AF447" s="17">
        <f>COUNTIFS(Pirma_Karta[Līga],Pirma_Karta[[#This Row],[Līga]],Pirma_Karta[VS Kopā],"&gt;"&amp;Pirma_Karta[[#This Row],[VS Kopā]])+1</f>
        <v>1</v>
      </c>
      <c r="AG447" s="19">
        <f t="shared" si="47"/>
        <v>0</v>
      </c>
      <c r="AH447" s="15">
        <f>RANK(Pirma_Karta[[#This Row],[Punkti
 (GS + VS)]],Pirma_Karta[Punkti
 (GS + VS)],0)</f>
        <v>162</v>
      </c>
      <c r="AI447" s="15">
        <f>COUNTIFS(Pirma_Karta[Līga],Pirma_Karta[[#This Row],[Līga]],Pirma_Karta[Punkti
 (GS + VS)],"&gt;"&amp;Pirma_Karta[Punkti
 (GS + VS)])+1</f>
        <v>1</v>
      </c>
    </row>
    <row r="448" spans="1:35" ht="15.75" hidden="1" x14ac:dyDescent="0.25">
      <c r="A448" s="9">
        <v>444</v>
      </c>
      <c r="B448" s="26"/>
      <c r="C448" s="34"/>
      <c r="D448" s="34"/>
      <c r="E448" s="46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2">
        <f t="shared" si="45"/>
        <v>0</v>
      </c>
      <c r="Q448" s="40" t="str">
        <f t="shared" si="46"/>
        <v>(0, 0, 0)</v>
      </c>
      <c r="R448" s="40">
        <f>COUNTIFS(Pirma_Karta[Līga],Pirma_Karta[[#This Row],[Līga]],Pirma_Karta[[GS Kopā ]],"&gt;"&amp;Pirma_Karta[[#This Row],[GS Kopā ]])+1</f>
        <v>1</v>
      </c>
      <c r="S448" s="46"/>
      <c r="T448" s="214"/>
      <c r="U448" s="214"/>
      <c r="V448" s="214"/>
      <c r="W448" s="214"/>
      <c r="X448" s="214"/>
      <c r="Y448" s="214"/>
      <c r="Z448" s="214"/>
      <c r="AA448" s="214"/>
      <c r="AB448" s="214"/>
      <c r="AC448" s="214"/>
      <c r="AD448" s="16">
        <f t="shared" si="44"/>
        <v>0</v>
      </c>
      <c r="AE448" s="17" t="str">
        <f t="shared" si="43"/>
        <v>(0, 0, 0)</v>
      </c>
      <c r="AF448" s="17">
        <f>COUNTIFS(Pirma_Karta[Līga],Pirma_Karta[[#This Row],[Līga]],Pirma_Karta[VS Kopā],"&gt;"&amp;Pirma_Karta[[#This Row],[VS Kopā]])+1</f>
        <v>1</v>
      </c>
      <c r="AG448" s="19">
        <f t="shared" si="47"/>
        <v>0</v>
      </c>
      <c r="AH448" s="15">
        <f>RANK(Pirma_Karta[[#This Row],[Punkti
 (GS + VS)]],Pirma_Karta[Punkti
 (GS + VS)],0)</f>
        <v>162</v>
      </c>
      <c r="AI448" s="15">
        <f>COUNTIFS(Pirma_Karta[Līga],Pirma_Karta[[#This Row],[Līga]],Pirma_Karta[Punkti
 (GS + VS)],"&gt;"&amp;Pirma_Karta[Punkti
 (GS + VS)])+1</f>
        <v>1</v>
      </c>
    </row>
    <row r="449" spans="1:35" ht="15.75" hidden="1" x14ac:dyDescent="0.25">
      <c r="A449" s="9">
        <v>445</v>
      </c>
      <c r="B449" s="26"/>
      <c r="C449" s="34"/>
      <c r="D449" s="34"/>
      <c r="E449" s="46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2">
        <f t="shared" si="45"/>
        <v>0</v>
      </c>
      <c r="Q449" s="40" t="str">
        <f t="shared" si="46"/>
        <v>(0, 0, 0)</v>
      </c>
      <c r="R449" s="40">
        <f>COUNTIFS(Pirma_Karta[Līga],Pirma_Karta[[#This Row],[Līga]],Pirma_Karta[[GS Kopā ]],"&gt;"&amp;Pirma_Karta[[#This Row],[GS Kopā ]])+1</f>
        <v>1</v>
      </c>
      <c r="S449" s="46"/>
      <c r="T449" s="214"/>
      <c r="U449" s="214"/>
      <c r="V449" s="214"/>
      <c r="W449" s="214"/>
      <c r="X449" s="214"/>
      <c r="Y449" s="214"/>
      <c r="Z449" s="214"/>
      <c r="AA449" s="214"/>
      <c r="AB449" s="214"/>
      <c r="AC449" s="214"/>
      <c r="AD449" s="16">
        <f t="shared" si="44"/>
        <v>0</v>
      </c>
      <c r="AE449" s="17" t="str">
        <f t="shared" si="43"/>
        <v>(0, 0, 0)</v>
      </c>
      <c r="AF449" s="17">
        <f>COUNTIFS(Pirma_Karta[Līga],Pirma_Karta[[#This Row],[Līga]],Pirma_Karta[VS Kopā],"&gt;"&amp;Pirma_Karta[[#This Row],[VS Kopā]])+1</f>
        <v>1</v>
      </c>
      <c r="AG449" s="19">
        <f t="shared" si="47"/>
        <v>0</v>
      </c>
      <c r="AH449" s="15">
        <f>RANK(Pirma_Karta[[#This Row],[Punkti
 (GS + VS)]],Pirma_Karta[Punkti
 (GS + VS)],0)</f>
        <v>162</v>
      </c>
      <c r="AI449" s="15">
        <f>COUNTIFS(Pirma_Karta[Līga],Pirma_Karta[[#This Row],[Līga]],Pirma_Karta[Punkti
 (GS + VS)],"&gt;"&amp;Pirma_Karta[Punkti
 (GS + VS)])+1</f>
        <v>1</v>
      </c>
    </row>
    <row r="450" spans="1:35" ht="15.75" hidden="1" x14ac:dyDescent="0.25">
      <c r="A450" s="9">
        <v>446</v>
      </c>
      <c r="B450" s="26"/>
      <c r="C450" s="34"/>
      <c r="D450" s="34"/>
      <c r="E450" s="46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2">
        <f t="shared" si="45"/>
        <v>0</v>
      </c>
      <c r="Q450" s="40" t="str">
        <f t="shared" si="46"/>
        <v>(0, 0, 0)</v>
      </c>
      <c r="R450" s="40">
        <f>COUNTIFS(Pirma_Karta[Līga],Pirma_Karta[[#This Row],[Līga]],Pirma_Karta[[GS Kopā ]],"&gt;"&amp;Pirma_Karta[[#This Row],[GS Kopā ]])+1</f>
        <v>1</v>
      </c>
      <c r="S450" s="46"/>
      <c r="T450" s="214"/>
      <c r="U450" s="214"/>
      <c r="V450" s="214"/>
      <c r="W450" s="214"/>
      <c r="X450" s="214"/>
      <c r="Y450" s="214"/>
      <c r="Z450" s="214"/>
      <c r="AA450" s="214"/>
      <c r="AB450" s="214"/>
      <c r="AC450" s="214"/>
      <c r="AD450" s="16">
        <f t="shared" si="44"/>
        <v>0</v>
      </c>
      <c r="AE450" s="17" t="str">
        <f t="shared" si="43"/>
        <v>(0, 0, 0)</v>
      </c>
      <c r="AF450" s="17">
        <f>COUNTIFS(Pirma_Karta[Līga],Pirma_Karta[[#This Row],[Līga]],Pirma_Karta[VS Kopā],"&gt;"&amp;Pirma_Karta[[#This Row],[VS Kopā]])+1</f>
        <v>1</v>
      </c>
      <c r="AG450" s="19">
        <f t="shared" si="47"/>
        <v>0</v>
      </c>
      <c r="AH450" s="15">
        <f>RANK(Pirma_Karta[[#This Row],[Punkti
 (GS + VS)]],Pirma_Karta[Punkti
 (GS + VS)],0)</f>
        <v>162</v>
      </c>
      <c r="AI450" s="15">
        <f>COUNTIFS(Pirma_Karta[Līga],Pirma_Karta[[#This Row],[Līga]],Pirma_Karta[Punkti
 (GS + VS)],"&gt;"&amp;Pirma_Karta[Punkti
 (GS + VS)])+1</f>
        <v>1</v>
      </c>
    </row>
    <row r="451" spans="1:35" ht="15.75" hidden="1" x14ac:dyDescent="0.25">
      <c r="A451" s="9">
        <v>447</v>
      </c>
      <c r="B451" s="26"/>
      <c r="C451" s="34"/>
      <c r="D451" s="34"/>
      <c r="E451" s="46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2">
        <f t="shared" si="45"/>
        <v>0</v>
      </c>
      <c r="Q451" s="40" t="str">
        <f t="shared" si="46"/>
        <v>(0, 0, 0)</v>
      </c>
      <c r="R451" s="40">
        <f>COUNTIFS(Pirma_Karta[Līga],Pirma_Karta[[#This Row],[Līga]],Pirma_Karta[[GS Kopā ]],"&gt;"&amp;Pirma_Karta[[#This Row],[GS Kopā ]])+1</f>
        <v>1</v>
      </c>
      <c r="S451" s="46"/>
      <c r="T451" s="214"/>
      <c r="U451" s="214"/>
      <c r="V451" s="214"/>
      <c r="W451" s="214"/>
      <c r="X451" s="214"/>
      <c r="Y451" s="214"/>
      <c r="Z451" s="214"/>
      <c r="AA451" s="214"/>
      <c r="AB451" s="214"/>
      <c r="AC451" s="214"/>
      <c r="AD451" s="16">
        <f t="shared" si="44"/>
        <v>0</v>
      </c>
      <c r="AE451" s="17" t="str">
        <f t="shared" ref="AE451:AE500" si="48">"("&amp;COUNTIF(T451:AC451,10)&amp;", "&amp;COUNTIF(T451:AC451,9)&amp;", "&amp;COUNTIF(T451:AC451,8)&amp;")"</f>
        <v>(0, 0, 0)</v>
      </c>
      <c r="AF451" s="17">
        <f>COUNTIFS(Pirma_Karta[Līga],Pirma_Karta[[#This Row],[Līga]],Pirma_Karta[VS Kopā],"&gt;"&amp;Pirma_Karta[[#This Row],[VS Kopā]])+1</f>
        <v>1</v>
      </c>
      <c r="AG451" s="19">
        <f t="shared" si="47"/>
        <v>0</v>
      </c>
      <c r="AH451" s="15">
        <f>RANK(Pirma_Karta[[#This Row],[Punkti
 (GS + VS)]],Pirma_Karta[Punkti
 (GS + VS)],0)</f>
        <v>162</v>
      </c>
      <c r="AI451" s="15">
        <f>COUNTIFS(Pirma_Karta[Līga],Pirma_Karta[[#This Row],[Līga]],Pirma_Karta[Punkti
 (GS + VS)],"&gt;"&amp;Pirma_Karta[Punkti
 (GS + VS)])+1</f>
        <v>1</v>
      </c>
    </row>
    <row r="452" spans="1:35" ht="15.75" hidden="1" x14ac:dyDescent="0.25">
      <c r="A452" s="9">
        <v>448</v>
      </c>
      <c r="B452" s="26"/>
      <c r="C452" s="34"/>
      <c r="D452" s="34"/>
      <c r="E452" s="46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2">
        <f t="shared" si="45"/>
        <v>0</v>
      </c>
      <c r="Q452" s="40" t="str">
        <f t="shared" si="46"/>
        <v>(0, 0, 0)</v>
      </c>
      <c r="R452" s="40">
        <f>COUNTIFS(Pirma_Karta[Līga],Pirma_Karta[[#This Row],[Līga]],Pirma_Karta[[GS Kopā ]],"&gt;"&amp;Pirma_Karta[[#This Row],[GS Kopā ]])+1</f>
        <v>1</v>
      </c>
      <c r="S452" s="46"/>
      <c r="T452" s="214"/>
      <c r="U452" s="214"/>
      <c r="V452" s="214"/>
      <c r="W452" s="214"/>
      <c r="X452" s="214"/>
      <c r="Y452" s="214"/>
      <c r="Z452" s="214"/>
      <c r="AA452" s="214"/>
      <c r="AB452" s="214"/>
      <c r="AC452" s="214"/>
      <c r="AD452" s="16">
        <f t="shared" si="44"/>
        <v>0</v>
      </c>
      <c r="AE452" s="17" t="str">
        <f t="shared" si="48"/>
        <v>(0, 0, 0)</v>
      </c>
      <c r="AF452" s="17">
        <f>COUNTIFS(Pirma_Karta[Līga],Pirma_Karta[[#This Row],[Līga]],Pirma_Karta[VS Kopā],"&gt;"&amp;Pirma_Karta[[#This Row],[VS Kopā]])+1</f>
        <v>1</v>
      </c>
      <c r="AG452" s="19">
        <f t="shared" si="47"/>
        <v>0</v>
      </c>
      <c r="AH452" s="15">
        <f>RANK(Pirma_Karta[[#This Row],[Punkti
 (GS + VS)]],Pirma_Karta[Punkti
 (GS + VS)],0)</f>
        <v>162</v>
      </c>
      <c r="AI452" s="15">
        <f>COUNTIFS(Pirma_Karta[Līga],Pirma_Karta[[#This Row],[Līga]],Pirma_Karta[Punkti
 (GS + VS)],"&gt;"&amp;Pirma_Karta[Punkti
 (GS + VS)])+1</f>
        <v>1</v>
      </c>
    </row>
    <row r="453" spans="1:35" ht="15.75" hidden="1" x14ac:dyDescent="0.25">
      <c r="A453" s="9">
        <v>449</v>
      </c>
      <c r="B453" s="26"/>
      <c r="C453" s="34"/>
      <c r="D453" s="34"/>
      <c r="E453" s="46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2">
        <f t="shared" si="45"/>
        <v>0</v>
      </c>
      <c r="Q453" s="40" t="str">
        <f t="shared" si="46"/>
        <v>(0, 0, 0)</v>
      </c>
      <c r="R453" s="40">
        <f>COUNTIFS(Pirma_Karta[Līga],Pirma_Karta[[#This Row],[Līga]],Pirma_Karta[[GS Kopā ]],"&gt;"&amp;Pirma_Karta[[#This Row],[GS Kopā ]])+1</f>
        <v>1</v>
      </c>
      <c r="S453" s="46"/>
      <c r="T453" s="214"/>
      <c r="U453" s="214"/>
      <c r="V453" s="214"/>
      <c r="W453" s="214"/>
      <c r="X453" s="214"/>
      <c r="Y453" s="214"/>
      <c r="Z453" s="214"/>
      <c r="AA453" s="214"/>
      <c r="AB453" s="214"/>
      <c r="AC453" s="214"/>
      <c r="AD453" s="16">
        <f t="shared" ref="AD453:AD500" si="49">SUM(T453:AC453)</f>
        <v>0</v>
      </c>
      <c r="AE453" s="17" t="str">
        <f t="shared" si="48"/>
        <v>(0, 0, 0)</v>
      </c>
      <c r="AF453" s="17">
        <f>COUNTIFS(Pirma_Karta[Līga],Pirma_Karta[[#This Row],[Līga]],Pirma_Karta[VS Kopā],"&gt;"&amp;Pirma_Karta[[#This Row],[VS Kopā]])+1</f>
        <v>1</v>
      </c>
      <c r="AG453" s="19">
        <f t="shared" si="47"/>
        <v>0</v>
      </c>
      <c r="AH453" s="15">
        <f>RANK(Pirma_Karta[[#This Row],[Punkti
 (GS + VS)]],Pirma_Karta[Punkti
 (GS + VS)],0)</f>
        <v>162</v>
      </c>
      <c r="AI453" s="15">
        <f>COUNTIFS(Pirma_Karta[Līga],Pirma_Karta[[#This Row],[Līga]],Pirma_Karta[Punkti
 (GS + VS)],"&gt;"&amp;Pirma_Karta[Punkti
 (GS + VS)])+1</f>
        <v>1</v>
      </c>
    </row>
    <row r="454" spans="1:35" ht="15.75" hidden="1" x14ac:dyDescent="0.25">
      <c r="A454" s="9">
        <v>450</v>
      </c>
      <c r="B454" s="26"/>
      <c r="C454" s="34"/>
      <c r="D454" s="34"/>
      <c r="E454" s="46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2">
        <f t="shared" si="45"/>
        <v>0</v>
      </c>
      <c r="Q454" s="40" t="str">
        <f t="shared" si="46"/>
        <v>(0, 0, 0)</v>
      </c>
      <c r="R454" s="40">
        <f>COUNTIFS(Pirma_Karta[Līga],Pirma_Karta[[#This Row],[Līga]],Pirma_Karta[[GS Kopā ]],"&gt;"&amp;Pirma_Karta[[#This Row],[GS Kopā ]])+1</f>
        <v>1</v>
      </c>
      <c r="S454" s="46"/>
      <c r="T454" s="214"/>
      <c r="U454" s="214"/>
      <c r="V454" s="214"/>
      <c r="W454" s="214"/>
      <c r="X454" s="214"/>
      <c r="Y454" s="214"/>
      <c r="Z454" s="214"/>
      <c r="AA454" s="214"/>
      <c r="AB454" s="214"/>
      <c r="AC454" s="214"/>
      <c r="AD454" s="16">
        <f t="shared" si="49"/>
        <v>0</v>
      </c>
      <c r="AE454" s="17" t="str">
        <f t="shared" si="48"/>
        <v>(0, 0, 0)</v>
      </c>
      <c r="AF454" s="17">
        <f>COUNTIFS(Pirma_Karta[Līga],Pirma_Karta[[#This Row],[Līga]],Pirma_Karta[VS Kopā],"&gt;"&amp;Pirma_Karta[[#This Row],[VS Kopā]])+1</f>
        <v>1</v>
      </c>
      <c r="AG454" s="19">
        <f t="shared" si="47"/>
        <v>0</v>
      </c>
      <c r="AH454" s="15">
        <f>RANK(Pirma_Karta[[#This Row],[Punkti
 (GS + VS)]],Pirma_Karta[Punkti
 (GS + VS)],0)</f>
        <v>162</v>
      </c>
      <c r="AI454" s="15">
        <f>COUNTIFS(Pirma_Karta[Līga],Pirma_Karta[[#This Row],[Līga]],Pirma_Karta[Punkti
 (GS + VS)],"&gt;"&amp;Pirma_Karta[Punkti
 (GS + VS)])+1</f>
        <v>1</v>
      </c>
    </row>
    <row r="455" spans="1:35" ht="15.75" hidden="1" x14ac:dyDescent="0.25">
      <c r="A455" s="9">
        <v>451</v>
      </c>
      <c r="B455" s="26"/>
      <c r="C455" s="34"/>
      <c r="D455" s="34"/>
      <c r="E455" s="46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2">
        <f t="shared" si="45"/>
        <v>0</v>
      </c>
      <c r="Q455" s="40" t="str">
        <f t="shared" si="46"/>
        <v>(0, 0, 0)</v>
      </c>
      <c r="R455" s="40">
        <f>COUNTIFS(Pirma_Karta[Līga],Pirma_Karta[[#This Row],[Līga]],Pirma_Karta[[GS Kopā ]],"&gt;"&amp;Pirma_Karta[[#This Row],[GS Kopā ]])+1</f>
        <v>1</v>
      </c>
      <c r="S455" s="46"/>
      <c r="T455" s="214"/>
      <c r="U455" s="214"/>
      <c r="V455" s="214"/>
      <c r="W455" s="214"/>
      <c r="X455" s="214"/>
      <c r="Y455" s="214"/>
      <c r="Z455" s="214"/>
      <c r="AA455" s="214"/>
      <c r="AB455" s="214"/>
      <c r="AC455" s="214"/>
      <c r="AD455" s="16">
        <f t="shared" si="49"/>
        <v>0</v>
      </c>
      <c r="AE455" s="17" t="str">
        <f t="shared" si="48"/>
        <v>(0, 0, 0)</v>
      </c>
      <c r="AF455" s="17">
        <f>COUNTIFS(Pirma_Karta[Līga],Pirma_Karta[[#This Row],[Līga]],Pirma_Karta[VS Kopā],"&gt;"&amp;Pirma_Karta[[#This Row],[VS Kopā]])+1</f>
        <v>1</v>
      </c>
      <c r="AG455" s="19">
        <f t="shared" si="47"/>
        <v>0</v>
      </c>
      <c r="AH455" s="15">
        <f>RANK(Pirma_Karta[[#This Row],[Punkti
 (GS + VS)]],Pirma_Karta[Punkti
 (GS + VS)],0)</f>
        <v>162</v>
      </c>
      <c r="AI455" s="15">
        <f>COUNTIFS(Pirma_Karta[Līga],Pirma_Karta[[#This Row],[Līga]],Pirma_Karta[Punkti
 (GS + VS)],"&gt;"&amp;Pirma_Karta[Punkti
 (GS + VS)])+1</f>
        <v>1</v>
      </c>
    </row>
    <row r="456" spans="1:35" ht="15.75" hidden="1" x14ac:dyDescent="0.25">
      <c r="A456" s="9">
        <v>452</v>
      </c>
      <c r="B456" s="26"/>
      <c r="C456" s="34"/>
      <c r="D456" s="34"/>
      <c r="E456" s="46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2">
        <f t="shared" si="45"/>
        <v>0</v>
      </c>
      <c r="Q456" s="40" t="str">
        <f t="shared" si="46"/>
        <v>(0, 0, 0)</v>
      </c>
      <c r="R456" s="40">
        <f>COUNTIFS(Pirma_Karta[Līga],Pirma_Karta[[#This Row],[Līga]],Pirma_Karta[[GS Kopā ]],"&gt;"&amp;Pirma_Karta[[#This Row],[GS Kopā ]])+1</f>
        <v>1</v>
      </c>
      <c r="S456" s="46"/>
      <c r="T456" s="214"/>
      <c r="U456" s="214"/>
      <c r="V456" s="214"/>
      <c r="W456" s="214"/>
      <c r="X456" s="214"/>
      <c r="Y456" s="214"/>
      <c r="Z456" s="214"/>
      <c r="AA456" s="214"/>
      <c r="AB456" s="214"/>
      <c r="AC456" s="214"/>
      <c r="AD456" s="16">
        <f t="shared" si="49"/>
        <v>0</v>
      </c>
      <c r="AE456" s="17" t="str">
        <f t="shared" si="48"/>
        <v>(0, 0, 0)</v>
      </c>
      <c r="AF456" s="17">
        <f>COUNTIFS(Pirma_Karta[Līga],Pirma_Karta[[#This Row],[Līga]],Pirma_Karta[VS Kopā],"&gt;"&amp;Pirma_Karta[[#This Row],[VS Kopā]])+1</f>
        <v>1</v>
      </c>
      <c r="AG456" s="19">
        <f t="shared" si="47"/>
        <v>0</v>
      </c>
      <c r="AH456" s="15">
        <f>RANK(Pirma_Karta[[#This Row],[Punkti
 (GS + VS)]],Pirma_Karta[Punkti
 (GS + VS)],0)</f>
        <v>162</v>
      </c>
      <c r="AI456" s="15">
        <f>COUNTIFS(Pirma_Karta[Līga],Pirma_Karta[[#This Row],[Līga]],Pirma_Karta[Punkti
 (GS + VS)],"&gt;"&amp;Pirma_Karta[Punkti
 (GS + VS)])+1</f>
        <v>1</v>
      </c>
    </row>
    <row r="457" spans="1:35" ht="15.75" hidden="1" x14ac:dyDescent="0.25">
      <c r="A457" s="9">
        <v>453</v>
      </c>
      <c r="B457" s="26"/>
      <c r="C457" s="34"/>
      <c r="D457" s="34"/>
      <c r="E457" s="46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2">
        <f t="shared" si="45"/>
        <v>0</v>
      </c>
      <c r="Q457" s="40" t="str">
        <f t="shared" si="46"/>
        <v>(0, 0, 0)</v>
      </c>
      <c r="R457" s="40">
        <f>COUNTIFS(Pirma_Karta[Līga],Pirma_Karta[[#This Row],[Līga]],Pirma_Karta[[GS Kopā ]],"&gt;"&amp;Pirma_Karta[[#This Row],[GS Kopā ]])+1</f>
        <v>1</v>
      </c>
      <c r="S457" s="46"/>
      <c r="T457" s="214"/>
      <c r="U457" s="214"/>
      <c r="V457" s="214"/>
      <c r="W457" s="214"/>
      <c r="X457" s="214"/>
      <c r="Y457" s="214"/>
      <c r="Z457" s="214"/>
      <c r="AA457" s="214"/>
      <c r="AB457" s="214"/>
      <c r="AC457" s="214"/>
      <c r="AD457" s="16">
        <f t="shared" si="49"/>
        <v>0</v>
      </c>
      <c r="AE457" s="17" t="str">
        <f t="shared" si="48"/>
        <v>(0, 0, 0)</v>
      </c>
      <c r="AF457" s="17">
        <f>COUNTIFS(Pirma_Karta[Līga],Pirma_Karta[[#This Row],[Līga]],Pirma_Karta[VS Kopā],"&gt;"&amp;Pirma_Karta[[#This Row],[VS Kopā]])+1</f>
        <v>1</v>
      </c>
      <c r="AG457" s="19">
        <f t="shared" si="47"/>
        <v>0</v>
      </c>
      <c r="AH457" s="15">
        <f>RANK(Pirma_Karta[[#This Row],[Punkti
 (GS + VS)]],Pirma_Karta[Punkti
 (GS + VS)],0)</f>
        <v>162</v>
      </c>
      <c r="AI457" s="15">
        <f>COUNTIFS(Pirma_Karta[Līga],Pirma_Karta[[#This Row],[Līga]],Pirma_Karta[Punkti
 (GS + VS)],"&gt;"&amp;Pirma_Karta[Punkti
 (GS + VS)])+1</f>
        <v>1</v>
      </c>
    </row>
    <row r="458" spans="1:35" ht="15.75" hidden="1" x14ac:dyDescent="0.25">
      <c r="A458" s="9">
        <v>454</v>
      </c>
      <c r="B458" s="26"/>
      <c r="C458" s="34"/>
      <c r="D458" s="34"/>
      <c r="E458" s="46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2">
        <f t="shared" si="45"/>
        <v>0</v>
      </c>
      <c r="Q458" s="40" t="str">
        <f t="shared" si="46"/>
        <v>(0, 0, 0)</v>
      </c>
      <c r="R458" s="40">
        <f>COUNTIFS(Pirma_Karta[Līga],Pirma_Karta[[#This Row],[Līga]],Pirma_Karta[[GS Kopā ]],"&gt;"&amp;Pirma_Karta[[#This Row],[GS Kopā ]])+1</f>
        <v>1</v>
      </c>
      <c r="S458" s="46"/>
      <c r="T458" s="214"/>
      <c r="U458" s="214"/>
      <c r="V458" s="214"/>
      <c r="W458" s="214"/>
      <c r="X458" s="214"/>
      <c r="Y458" s="214"/>
      <c r="Z458" s="214"/>
      <c r="AA458" s="214"/>
      <c r="AB458" s="214"/>
      <c r="AC458" s="214"/>
      <c r="AD458" s="16">
        <f t="shared" si="49"/>
        <v>0</v>
      </c>
      <c r="AE458" s="17" t="str">
        <f t="shared" si="48"/>
        <v>(0, 0, 0)</v>
      </c>
      <c r="AF458" s="17">
        <f>COUNTIFS(Pirma_Karta[Līga],Pirma_Karta[[#This Row],[Līga]],Pirma_Karta[VS Kopā],"&gt;"&amp;Pirma_Karta[[#This Row],[VS Kopā]])+1</f>
        <v>1</v>
      </c>
      <c r="AG458" s="19">
        <f t="shared" si="47"/>
        <v>0</v>
      </c>
      <c r="AH458" s="15">
        <f>RANK(Pirma_Karta[[#This Row],[Punkti
 (GS + VS)]],Pirma_Karta[Punkti
 (GS + VS)],0)</f>
        <v>162</v>
      </c>
      <c r="AI458" s="15">
        <f>COUNTIFS(Pirma_Karta[Līga],Pirma_Karta[[#This Row],[Līga]],Pirma_Karta[Punkti
 (GS + VS)],"&gt;"&amp;Pirma_Karta[Punkti
 (GS + VS)])+1</f>
        <v>1</v>
      </c>
    </row>
    <row r="459" spans="1:35" ht="15.75" hidden="1" x14ac:dyDescent="0.25">
      <c r="A459" s="9">
        <v>455</v>
      </c>
      <c r="B459" s="26"/>
      <c r="C459" s="34"/>
      <c r="D459" s="34"/>
      <c r="E459" s="46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2">
        <f t="shared" si="45"/>
        <v>0</v>
      </c>
      <c r="Q459" s="40" t="str">
        <f t="shared" si="46"/>
        <v>(0, 0, 0)</v>
      </c>
      <c r="R459" s="40">
        <f>COUNTIFS(Pirma_Karta[Līga],Pirma_Karta[[#This Row],[Līga]],Pirma_Karta[[GS Kopā ]],"&gt;"&amp;Pirma_Karta[[#This Row],[GS Kopā ]])+1</f>
        <v>1</v>
      </c>
      <c r="S459" s="46"/>
      <c r="T459" s="214"/>
      <c r="U459" s="214"/>
      <c r="V459" s="214"/>
      <c r="W459" s="214"/>
      <c r="X459" s="214"/>
      <c r="Y459" s="214"/>
      <c r="Z459" s="214"/>
      <c r="AA459" s="214"/>
      <c r="AB459" s="214"/>
      <c r="AC459" s="214"/>
      <c r="AD459" s="16">
        <f t="shared" si="49"/>
        <v>0</v>
      </c>
      <c r="AE459" s="17" t="str">
        <f t="shared" si="48"/>
        <v>(0, 0, 0)</v>
      </c>
      <c r="AF459" s="17">
        <f>COUNTIFS(Pirma_Karta[Līga],Pirma_Karta[[#This Row],[Līga]],Pirma_Karta[VS Kopā],"&gt;"&amp;Pirma_Karta[[#This Row],[VS Kopā]])+1</f>
        <v>1</v>
      </c>
      <c r="AG459" s="19">
        <f t="shared" si="47"/>
        <v>0</v>
      </c>
      <c r="AH459" s="15">
        <f>RANK(Pirma_Karta[[#This Row],[Punkti
 (GS + VS)]],Pirma_Karta[Punkti
 (GS + VS)],0)</f>
        <v>162</v>
      </c>
      <c r="AI459" s="15">
        <f>COUNTIFS(Pirma_Karta[Līga],Pirma_Karta[[#This Row],[Līga]],Pirma_Karta[Punkti
 (GS + VS)],"&gt;"&amp;Pirma_Karta[Punkti
 (GS + VS)])+1</f>
        <v>1</v>
      </c>
    </row>
    <row r="460" spans="1:35" ht="15.75" hidden="1" x14ac:dyDescent="0.25">
      <c r="A460" s="9">
        <v>456</v>
      </c>
      <c r="B460" s="26"/>
      <c r="C460" s="34"/>
      <c r="D460" s="34"/>
      <c r="E460" s="46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2">
        <f t="shared" si="45"/>
        <v>0</v>
      </c>
      <c r="Q460" s="40" t="str">
        <f t="shared" si="46"/>
        <v>(0, 0, 0)</v>
      </c>
      <c r="R460" s="40">
        <f>COUNTIFS(Pirma_Karta[Līga],Pirma_Karta[[#This Row],[Līga]],Pirma_Karta[[GS Kopā ]],"&gt;"&amp;Pirma_Karta[[#This Row],[GS Kopā ]])+1</f>
        <v>1</v>
      </c>
      <c r="S460" s="46"/>
      <c r="T460" s="214"/>
      <c r="U460" s="214"/>
      <c r="V460" s="214"/>
      <c r="W460" s="214"/>
      <c r="X460" s="214"/>
      <c r="Y460" s="214"/>
      <c r="Z460" s="214"/>
      <c r="AA460" s="214"/>
      <c r="AB460" s="214"/>
      <c r="AC460" s="214"/>
      <c r="AD460" s="16">
        <f t="shared" si="49"/>
        <v>0</v>
      </c>
      <c r="AE460" s="17" t="str">
        <f t="shared" si="48"/>
        <v>(0, 0, 0)</v>
      </c>
      <c r="AF460" s="17">
        <f>COUNTIFS(Pirma_Karta[Līga],Pirma_Karta[[#This Row],[Līga]],Pirma_Karta[VS Kopā],"&gt;"&amp;Pirma_Karta[[#This Row],[VS Kopā]])+1</f>
        <v>1</v>
      </c>
      <c r="AG460" s="19">
        <f t="shared" si="47"/>
        <v>0</v>
      </c>
      <c r="AH460" s="15">
        <f>RANK(Pirma_Karta[[#This Row],[Punkti
 (GS + VS)]],Pirma_Karta[Punkti
 (GS + VS)],0)</f>
        <v>162</v>
      </c>
      <c r="AI460" s="15">
        <f>COUNTIFS(Pirma_Karta[Līga],Pirma_Karta[[#This Row],[Līga]],Pirma_Karta[Punkti
 (GS + VS)],"&gt;"&amp;Pirma_Karta[Punkti
 (GS + VS)])+1</f>
        <v>1</v>
      </c>
    </row>
    <row r="461" spans="1:35" ht="15.75" hidden="1" x14ac:dyDescent="0.25">
      <c r="A461" s="9">
        <v>457</v>
      </c>
      <c r="B461" s="26"/>
      <c r="C461" s="34"/>
      <c r="D461" s="34"/>
      <c r="E461" s="46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2">
        <f t="shared" si="45"/>
        <v>0</v>
      </c>
      <c r="Q461" s="40" t="str">
        <f t="shared" si="46"/>
        <v>(0, 0, 0)</v>
      </c>
      <c r="R461" s="40">
        <f>COUNTIFS(Pirma_Karta[Līga],Pirma_Karta[[#This Row],[Līga]],Pirma_Karta[[GS Kopā ]],"&gt;"&amp;Pirma_Karta[[#This Row],[GS Kopā ]])+1</f>
        <v>1</v>
      </c>
      <c r="S461" s="46"/>
      <c r="T461" s="214"/>
      <c r="U461" s="214"/>
      <c r="V461" s="214"/>
      <c r="W461" s="214"/>
      <c r="X461" s="214"/>
      <c r="Y461" s="214"/>
      <c r="Z461" s="214"/>
      <c r="AA461" s="214"/>
      <c r="AB461" s="214"/>
      <c r="AC461" s="214"/>
      <c r="AD461" s="16">
        <f t="shared" si="49"/>
        <v>0</v>
      </c>
      <c r="AE461" s="17" t="str">
        <f t="shared" si="48"/>
        <v>(0, 0, 0)</v>
      </c>
      <c r="AF461" s="17">
        <f>COUNTIFS(Pirma_Karta[Līga],Pirma_Karta[[#This Row],[Līga]],Pirma_Karta[VS Kopā],"&gt;"&amp;Pirma_Karta[[#This Row],[VS Kopā]])+1</f>
        <v>1</v>
      </c>
      <c r="AG461" s="19">
        <f t="shared" si="47"/>
        <v>0</v>
      </c>
      <c r="AH461" s="15">
        <f>RANK(Pirma_Karta[[#This Row],[Punkti
 (GS + VS)]],Pirma_Karta[Punkti
 (GS + VS)],0)</f>
        <v>162</v>
      </c>
      <c r="AI461" s="15">
        <f>COUNTIFS(Pirma_Karta[Līga],Pirma_Karta[[#This Row],[Līga]],Pirma_Karta[Punkti
 (GS + VS)],"&gt;"&amp;Pirma_Karta[Punkti
 (GS + VS)])+1</f>
        <v>1</v>
      </c>
    </row>
    <row r="462" spans="1:35" ht="15.75" hidden="1" x14ac:dyDescent="0.25">
      <c r="A462" s="9">
        <v>458</v>
      </c>
      <c r="B462" s="26"/>
      <c r="C462" s="34"/>
      <c r="D462" s="34"/>
      <c r="E462" s="46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2">
        <f t="shared" si="45"/>
        <v>0</v>
      </c>
      <c r="Q462" s="40" t="str">
        <f t="shared" si="46"/>
        <v>(0, 0, 0)</v>
      </c>
      <c r="R462" s="40">
        <f>COUNTIFS(Pirma_Karta[Līga],Pirma_Karta[[#This Row],[Līga]],Pirma_Karta[[GS Kopā ]],"&gt;"&amp;Pirma_Karta[[#This Row],[GS Kopā ]])+1</f>
        <v>1</v>
      </c>
      <c r="S462" s="46"/>
      <c r="T462" s="214"/>
      <c r="U462" s="214"/>
      <c r="V462" s="214"/>
      <c r="W462" s="214"/>
      <c r="X462" s="214"/>
      <c r="Y462" s="214"/>
      <c r="Z462" s="214"/>
      <c r="AA462" s="214"/>
      <c r="AB462" s="214"/>
      <c r="AC462" s="214"/>
      <c r="AD462" s="16">
        <f t="shared" si="49"/>
        <v>0</v>
      </c>
      <c r="AE462" s="17" t="str">
        <f t="shared" si="48"/>
        <v>(0, 0, 0)</v>
      </c>
      <c r="AF462" s="17">
        <f>COUNTIFS(Pirma_Karta[Līga],Pirma_Karta[[#This Row],[Līga]],Pirma_Karta[VS Kopā],"&gt;"&amp;Pirma_Karta[[#This Row],[VS Kopā]])+1</f>
        <v>1</v>
      </c>
      <c r="AG462" s="19">
        <f t="shared" si="47"/>
        <v>0</v>
      </c>
      <c r="AH462" s="15">
        <f>RANK(Pirma_Karta[[#This Row],[Punkti
 (GS + VS)]],Pirma_Karta[Punkti
 (GS + VS)],0)</f>
        <v>162</v>
      </c>
      <c r="AI462" s="15">
        <f>COUNTIFS(Pirma_Karta[Līga],Pirma_Karta[[#This Row],[Līga]],Pirma_Karta[Punkti
 (GS + VS)],"&gt;"&amp;Pirma_Karta[Punkti
 (GS + VS)])+1</f>
        <v>1</v>
      </c>
    </row>
    <row r="463" spans="1:35" ht="15.75" hidden="1" x14ac:dyDescent="0.25">
      <c r="A463" s="9">
        <v>459</v>
      </c>
      <c r="B463" s="26"/>
      <c r="C463" s="34"/>
      <c r="D463" s="34"/>
      <c r="E463" s="46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2">
        <f t="shared" si="45"/>
        <v>0</v>
      </c>
      <c r="Q463" s="40" t="str">
        <f t="shared" si="46"/>
        <v>(0, 0, 0)</v>
      </c>
      <c r="R463" s="40">
        <f>COUNTIFS(Pirma_Karta[Līga],Pirma_Karta[[#This Row],[Līga]],Pirma_Karta[[GS Kopā ]],"&gt;"&amp;Pirma_Karta[[#This Row],[GS Kopā ]])+1</f>
        <v>1</v>
      </c>
      <c r="S463" s="46"/>
      <c r="T463" s="214"/>
      <c r="U463" s="214"/>
      <c r="V463" s="214"/>
      <c r="W463" s="214"/>
      <c r="X463" s="214"/>
      <c r="Y463" s="214"/>
      <c r="Z463" s="214"/>
      <c r="AA463" s="214"/>
      <c r="AB463" s="214"/>
      <c r="AC463" s="214"/>
      <c r="AD463" s="16">
        <f t="shared" si="49"/>
        <v>0</v>
      </c>
      <c r="AE463" s="17" t="str">
        <f t="shared" si="48"/>
        <v>(0, 0, 0)</v>
      </c>
      <c r="AF463" s="17">
        <f>COUNTIFS(Pirma_Karta[Līga],Pirma_Karta[[#This Row],[Līga]],Pirma_Karta[VS Kopā],"&gt;"&amp;Pirma_Karta[[#This Row],[VS Kopā]])+1</f>
        <v>1</v>
      </c>
      <c r="AG463" s="19">
        <f t="shared" si="47"/>
        <v>0</v>
      </c>
      <c r="AH463" s="15">
        <f>RANK(Pirma_Karta[[#This Row],[Punkti
 (GS + VS)]],Pirma_Karta[Punkti
 (GS + VS)],0)</f>
        <v>162</v>
      </c>
      <c r="AI463" s="15">
        <f>COUNTIFS(Pirma_Karta[Līga],Pirma_Karta[[#This Row],[Līga]],Pirma_Karta[Punkti
 (GS + VS)],"&gt;"&amp;Pirma_Karta[Punkti
 (GS + VS)])+1</f>
        <v>1</v>
      </c>
    </row>
    <row r="464" spans="1:35" ht="15.75" hidden="1" x14ac:dyDescent="0.25">
      <c r="A464" s="9">
        <v>460</v>
      </c>
      <c r="B464" s="26"/>
      <c r="C464" s="34"/>
      <c r="D464" s="34"/>
      <c r="E464" s="46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2">
        <f t="shared" si="45"/>
        <v>0</v>
      </c>
      <c r="Q464" s="40" t="str">
        <f t="shared" si="46"/>
        <v>(0, 0, 0)</v>
      </c>
      <c r="R464" s="40">
        <f>COUNTIFS(Pirma_Karta[Līga],Pirma_Karta[[#This Row],[Līga]],Pirma_Karta[[GS Kopā ]],"&gt;"&amp;Pirma_Karta[[#This Row],[GS Kopā ]])+1</f>
        <v>1</v>
      </c>
      <c r="S464" s="46"/>
      <c r="T464" s="214"/>
      <c r="U464" s="214"/>
      <c r="V464" s="214"/>
      <c r="W464" s="214"/>
      <c r="X464" s="214"/>
      <c r="Y464" s="214"/>
      <c r="Z464" s="214"/>
      <c r="AA464" s="214"/>
      <c r="AB464" s="214"/>
      <c r="AC464" s="214"/>
      <c r="AD464" s="16">
        <f t="shared" si="49"/>
        <v>0</v>
      </c>
      <c r="AE464" s="17" t="str">
        <f t="shared" si="48"/>
        <v>(0, 0, 0)</v>
      </c>
      <c r="AF464" s="17">
        <f>COUNTIFS(Pirma_Karta[Līga],Pirma_Karta[[#This Row],[Līga]],Pirma_Karta[VS Kopā],"&gt;"&amp;Pirma_Karta[[#This Row],[VS Kopā]])+1</f>
        <v>1</v>
      </c>
      <c r="AG464" s="19">
        <f t="shared" si="47"/>
        <v>0</v>
      </c>
      <c r="AH464" s="15">
        <f>RANK(Pirma_Karta[[#This Row],[Punkti
 (GS + VS)]],Pirma_Karta[Punkti
 (GS + VS)],0)</f>
        <v>162</v>
      </c>
      <c r="AI464" s="15">
        <f>COUNTIFS(Pirma_Karta[Līga],Pirma_Karta[[#This Row],[Līga]],Pirma_Karta[Punkti
 (GS + VS)],"&gt;"&amp;Pirma_Karta[Punkti
 (GS + VS)])+1</f>
        <v>1</v>
      </c>
    </row>
    <row r="465" spans="1:35" ht="15.75" hidden="1" x14ac:dyDescent="0.25">
      <c r="A465" s="9">
        <v>461</v>
      </c>
      <c r="B465" s="26"/>
      <c r="C465" s="34"/>
      <c r="D465" s="34"/>
      <c r="E465" s="46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2">
        <f t="shared" si="45"/>
        <v>0</v>
      </c>
      <c r="Q465" s="40" t="str">
        <f t="shared" si="46"/>
        <v>(0, 0, 0)</v>
      </c>
      <c r="R465" s="40">
        <f>COUNTIFS(Pirma_Karta[Līga],Pirma_Karta[[#This Row],[Līga]],Pirma_Karta[[GS Kopā ]],"&gt;"&amp;Pirma_Karta[[#This Row],[GS Kopā ]])+1</f>
        <v>1</v>
      </c>
      <c r="S465" s="46"/>
      <c r="T465" s="214"/>
      <c r="U465" s="214"/>
      <c r="V465" s="214"/>
      <c r="W465" s="214"/>
      <c r="X465" s="214"/>
      <c r="Y465" s="214"/>
      <c r="Z465" s="214"/>
      <c r="AA465" s="214"/>
      <c r="AB465" s="214"/>
      <c r="AC465" s="214"/>
      <c r="AD465" s="16">
        <f t="shared" si="49"/>
        <v>0</v>
      </c>
      <c r="AE465" s="17" t="str">
        <f t="shared" si="48"/>
        <v>(0, 0, 0)</v>
      </c>
      <c r="AF465" s="17">
        <f>COUNTIFS(Pirma_Karta[Līga],Pirma_Karta[[#This Row],[Līga]],Pirma_Karta[VS Kopā],"&gt;"&amp;Pirma_Karta[[#This Row],[VS Kopā]])+1</f>
        <v>1</v>
      </c>
      <c r="AG465" s="19">
        <f t="shared" si="47"/>
        <v>0</v>
      </c>
      <c r="AH465" s="15">
        <f>RANK(Pirma_Karta[[#This Row],[Punkti
 (GS + VS)]],Pirma_Karta[Punkti
 (GS + VS)],0)</f>
        <v>162</v>
      </c>
      <c r="AI465" s="15">
        <f>COUNTIFS(Pirma_Karta[Līga],Pirma_Karta[[#This Row],[Līga]],Pirma_Karta[Punkti
 (GS + VS)],"&gt;"&amp;Pirma_Karta[Punkti
 (GS + VS)])+1</f>
        <v>1</v>
      </c>
    </row>
    <row r="466" spans="1:35" ht="15.75" hidden="1" x14ac:dyDescent="0.25">
      <c r="A466" s="9">
        <v>462</v>
      </c>
      <c r="B466" s="26"/>
      <c r="C466" s="34"/>
      <c r="D466" s="34"/>
      <c r="E466" s="46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2">
        <f t="shared" si="45"/>
        <v>0</v>
      </c>
      <c r="Q466" s="40" t="str">
        <f t="shared" si="46"/>
        <v>(0, 0, 0)</v>
      </c>
      <c r="R466" s="40">
        <f>COUNTIFS(Pirma_Karta[Līga],Pirma_Karta[[#This Row],[Līga]],Pirma_Karta[[GS Kopā ]],"&gt;"&amp;Pirma_Karta[[#This Row],[GS Kopā ]])+1</f>
        <v>1</v>
      </c>
      <c r="S466" s="46"/>
      <c r="T466" s="214"/>
      <c r="U466" s="214"/>
      <c r="V466" s="214"/>
      <c r="W466" s="214"/>
      <c r="X466" s="214"/>
      <c r="Y466" s="214"/>
      <c r="Z466" s="214"/>
      <c r="AA466" s="214"/>
      <c r="AB466" s="214"/>
      <c r="AC466" s="214"/>
      <c r="AD466" s="16">
        <f t="shared" si="49"/>
        <v>0</v>
      </c>
      <c r="AE466" s="17" t="str">
        <f t="shared" si="48"/>
        <v>(0, 0, 0)</v>
      </c>
      <c r="AF466" s="17">
        <f>COUNTIFS(Pirma_Karta[Līga],Pirma_Karta[[#This Row],[Līga]],Pirma_Karta[VS Kopā],"&gt;"&amp;Pirma_Karta[[#This Row],[VS Kopā]])+1</f>
        <v>1</v>
      </c>
      <c r="AG466" s="19">
        <f t="shared" si="47"/>
        <v>0</v>
      </c>
      <c r="AH466" s="15">
        <f>RANK(Pirma_Karta[[#This Row],[Punkti
 (GS + VS)]],Pirma_Karta[Punkti
 (GS + VS)],0)</f>
        <v>162</v>
      </c>
      <c r="AI466" s="15">
        <f>COUNTIFS(Pirma_Karta[Līga],Pirma_Karta[[#This Row],[Līga]],Pirma_Karta[Punkti
 (GS + VS)],"&gt;"&amp;Pirma_Karta[Punkti
 (GS + VS)])+1</f>
        <v>1</v>
      </c>
    </row>
    <row r="467" spans="1:35" ht="15.75" hidden="1" x14ac:dyDescent="0.25">
      <c r="A467" s="9">
        <v>463</v>
      </c>
      <c r="B467" s="26"/>
      <c r="C467" s="34"/>
      <c r="D467" s="34"/>
      <c r="E467" s="46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2">
        <f t="shared" si="45"/>
        <v>0</v>
      </c>
      <c r="Q467" s="40" t="str">
        <f t="shared" si="46"/>
        <v>(0, 0, 0)</v>
      </c>
      <c r="R467" s="40">
        <f>COUNTIFS(Pirma_Karta[Līga],Pirma_Karta[[#This Row],[Līga]],Pirma_Karta[[GS Kopā ]],"&gt;"&amp;Pirma_Karta[[#This Row],[GS Kopā ]])+1</f>
        <v>1</v>
      </c>
      <c r="S467" s="46"/>
      <c r="T467" s="214"/>
      <c r="U467" s="214"/>
      <c r="V467" s="214"/>
      <c r="W467" s="214"/>
      <c r="X467" s="214"/>
      <c r="Y467" s="214"/>
      <c r="Z467" s="214"/>
      <c r="AA467" s="214"/>
      <c r="AB467" s="214"/>
      <c r="AC467" s="214"/>
      <c r="AD467" s="16">
        <f t="shared" si="49"/>
        <v>0</v>
      </c>
      <c r="AE467" s="17" t="str">
        <f t="shared" si="48"/>
        <v>(0, 0, 0)</v>
      </c>
      <c r="AF467" s="17">
        <f>COUNTIFS(Pirma_Karta[Līga],Pirma_Karta[[#This Row],[Līga]],Pirma_Karta[VS Kopā],"&gt;"&amp;Pirma_Karta[[#This Row],[VS Kopā]])+1</f>
        <v>1</v>
      </c>
      <c r="AG467" s="19">
        <f t="shared" si="47"/>
        <v>0</v>
      </c>
      <c r="AH467" s="15">
        <f>RANK(Pirma_Karta[[#This Row],[Punkti
 (GS + VS)]],Pirma_Karta[Punkti
 (GS + VS)],0)</f>
        <v>162</v>
      </c>
      <c r="AI467" s="15">
        <f>COUNTIFS(Pirma_Karta[Līga],Pirma_Karta[[#This Row],[Līga]],Pirma_Karta[Punkti
 (GS + VS)],"&gt;"&amp;Pirma_Karta[Punkti
 (GS + VS)])+1</f>
        <v>1</v>
      </c>
    </row>
    <row r="468" spans="1:35" ht="15.75" hidden="1" x14ac:dyDescent="0.25">
      <c r="A468" s="9">
        <v>464</v>
      </c>
      <c r="B468" s="26"/>
      <c r="C468" s="34"/>
      <c r="D468" s="34"/>
      <c r="E468" s="46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2">
        <f t="shared" si="45"/>
        <v>0</v>
      </c>
      <c r="Q468" s="40" t="str">
        <f t="shared" si="46"/>
        <v>(0, 0, 0)</v>
      </c>
      <c r="R468" s="40">
        <f>COUNTIFS(Pirma_Karta[Līga],Pirma_Karta[[#This Row],[Līga]],Pirma_Karta[[GS Kopā ]],"&gt;"&amp;Pirma_Karta[[#This Row],[GS Kopā ]])+1</f>
        <v>1</v>
      </c>
      <c r="S468" s="46"/>
      <c r="T468" s="214"/>
      <c r="U468" s="214"/>
      <c r="V468" s="214"/>
      <c r="W468" s="214"/>
      <c r="X468" s="214"/>
      <c r="Y468" s="214"/>
      <c r="Z468" s="214"/>
      <c r="AA468" s="214"/>
      <c r="AB468" s="214"/>
      <c r="AC468" s="214"/>
      <c r="AD468" s="16">
        <f t="shared" si="49"/>
        <v>0</v>
      </c>
      <c r="AE468" s="17" t="str">
        <f t="shared" si="48"/>
        <v>(0, 0, 0)</v>
      </c>
      <c r="AF468" s="17">
        <f>COUNTIFS(Pirma_Karta[Līga],Pirma_Karta[[#This Row],[Līga]],Pirma_Karta[VS Kopā],"&gt;"&amp;Pirma_Karta[[#This Row],[VS Kopā]])+1</f>
        <v>1</v>
      </c>
      <c r="AG468" s="19">
        <f t="shared" si="47"/>
        <v>0</v>
      </c>
      <c r="AH468" s="15">
        <f>RANK(Pirma_Karta[[#This Row],[Punkti
 (GS + VS)]],Pirma_Karta[Punkti
 (GS + VS)],0)</f>
        <v>162</v>
      </c>
      <c r="AI468" s="15">
        <f>COUNTIFS(Pirma_Karta[Līga],Pirma_Karta[[#This Row],[Līga]],Pirma_Karta[Punkti
 (GS + VS)],"&gt;"&amp;Pirma_Karta[Punkti
 (GS + VS)])+1</f>
        <v>1</v>
      </c>
    </row>
    <row r="469" spans="1:35" ht="15.75" hidden="1" x14ac:dyDescent="0.25">
      <c r="A469" s="9">
        <v>465</v>
      </c>
      <c r="B469" s="26"/>
      <c r="C469" s="34"/>
      <c r="D469" s="34"/>
      <c r="E469" s="46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2">
        <f t="shared" si="45"/>
        <v>0</v>
      </c>
      <c r="Q469" s="40" t="str">
        <f t="shared" si="46"/>
        <v>(0, 0, 0)</v>
      </c>
      <c r="R469" s="40">
        <f>COUNTIFS(Pirma_Karta[Līga],Pirma_Karta[[#This Row],[Līga]],Pirma_Karta[[GS Kopā ]],"&gt;"&amp;Pirma_Karta[[#This Row],[GS Kopā ]])+1</f>
        <v>1</v>
      </c>
      <c r="S469" s="46"/>
      <c r="T469" s="214"/>
      <c r="U469" s="214"/>
      <c r="V469" s="214"/>
      <c r="W469" s="214"/>
      <c r="X469" s="214"/>
      <c r="Y469" s="214"/>
      <c r="Z469" s="214"/>
      <c r="AA469" s="214"/>
      <c r="AB469" s="214"/>
      <c r="AC469" s="214"/>
      <c r="AD469" s="16">
        <f t="shared" si="49"/>
        <v>0</v>
      </c>
      <c r="AE469" s="17" t="str">
        <f t="shared" si="48"/>
        <v>(0, 0, 0)</v>
      </c>
      <c r="AF469" s="17">
        <f>COUNTIFS(Pirma_Karta[Līga],Pirma_Karta[[#This Row],[Līga]],Pirma_Karta[VS Kopā],"&gt;"&amp;Pirma_Karta[[#This Row],[VS Kopā]])+1</f>
        <v>1</v>
      </c>
      <c r="AG469" s="19">
        <f t="shared" si="47"/>
        <v>0</v>
      </c>
      <c r="AH469" s="15">
        <f>RANK(Pirma_Karta[[#This Row],[Punkti
 (GS + VS)]],Pirma_Karta[Punkti
 (GS + VS)],0)</f>
        <v>162</v>
      </c>
      <c r="AI469" s="15">
        <f>COUNTIFS(Pirma_Karta[Līga],Pirma_Karta[[#This Row],[Līga]],Pirma_Karta[Punkti
 (GS + VS)],"&gt;"&amp;Pirma_Karta[Punkti
 (GS + VS)])+1</f>
        <v>1</v>
      </c>
    </row>
    <row r="470" spans="1:35" ht="15.75" hidden="1" x14ac:dyDescent="0.25">
      <c r="A470" s="9">
        <v>466</v>
      </c>
      <c r="B470" s="26"/>
      <c r="C470" s="34"/>
      <c r="D470" s="34"/>
      <c r="E470" s="46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2">
        <f t="shared" si="45"/>
        <v>0</v>
      </c>
      <c r="Q470" s="40" t="str">
        <f t="shared" si="46"/>
        <v>(0, 0, 0)</v>
      </c>
      <c r="R470" s="40">
        <f>COUNTIFS(Pirma_Karta[Līga],Pirma_Karta[[#This Row],[Līga]],Pirma_Karta[[GS Kopā ]],"&gt;"&amp;Pirma_Karta[[#This Row],[GS Kopā ]])+1</f>
        <v>1</v>
      </c>
      <c r="S470" s="46"/>
      <c r="T470" s="214"/>
      <c r="U470" s="214"/>
      <c r="V470" s="214"/>
      <c r="W470" s="214"/>
      <c r="X470" s="214"/>
      <c r="Y470" s="214"/>
      <c r="Z470" s="214"/>
      <c r="AA470" s="214"/>
      <c r="AB470" s="214"/>
      <c r="AC470" s="214"/>
      <c r="AD470" s="16">
        <f t="shared" si="49"/>
        <v>0</v>
      </c>
      <c r="AE470" s="17" t="str">
        <f t="shared" si="48"/>
        <v>(0, 0, 0)</v>
      </c>
      <c r="AF470" s="17">
        <f>COUNTIFS(Pirma_Karta[Līga],Pirma_Karta[[#This Row],[Līga]],Pirma_Karta[VS Kopā],"&gt;"&amp;Pirma_Karta[[#This Row],[VS Kopā]])+1</f>
        <v>1</v>
      </c>
      <c r="AG470" s="19">
        <f t="shared" si="47"/>
        <v>0</v>
      </c>
      <c r="AH470" s="15">
        <f>RANK(Pirma_Karta[[#This Row],[Punkti
 (GS + VS)]],Pirma_Karta[Punkti
 (GS + VS)],0)</f>
        <v>162</v>
      </c>
      <c r="AI470" s="15">
        <f>COUNTIFS(Pirma_Karta[Līga],Pirma_Karta[[#This Row],[Līga]],Pirma_Karta[Punkti
 (GS + VS)],"&gt;"&amp;Pirma_Karta[Punkti
 (GS + VS)])+1</f>
        <v>1</v>
      </c>
    </row>
    <row r="471" spans="1:35" ht="15.75" hidden="1" x14ac:dyDescent="0.25">
      <c r="A471" s="9">
        <v>467</v>
      </c>
      <c r="B471" s="26"/>
      <c r="C471" s="34"/>
      <c r="D471" s="34"/>
      <c r="E471" s="46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2">
        <f t="shared" si="45"/>
        <v>0</v>
      </c>
      <c r="Q471" s="40" t="str">
        <f t="shared" si="46"/>
        <v>(0, 0, 0)</v>
      </c>
      <c r="R471" s="40">
        <f>COUNTIFS(Pirma_Karta[Līga],Pirma_Karta[[#This Row],[Līga]],Pirma_Karta[[GS Kopā ]],"&gt;"&amp;Pirma_Karta[[#This Row],[GS Kopā ]])+1</f>
        <v>1</v>
      </c>
      <c r="S471" s="46"/>
      <c r="T471" s="214"/>
      <c r="U471" s="214"/>
      <c r="V471" s="214"/>
      <c r="W471" s="214"/>
      <c r="X471" s="214"/>
      <c r="Y471" s="214"/>
      <c r="Z471" s="214"/>
      <c r="AA471" s="214"/>
      <c r="AB471" s="214"/>
      <c r="AC471" s="214"/>
      <c r="AD471" s="16">
        <f t="shared" si="49"/>
        <v>0</v>
      </c>
      <c r="AE471" s="17" t="str">
        <f t="shared" si="48"/>
        <v>(0, 0, 0)</v>
      </c>
      <c r="AF471" s="17">
        <f>COUNTIFS(Pirma_Karta[Līga],Pirma_Karta[[#This Row],[Līga]],Pirma_Karta[VS Kopā],"&gt;"&amp;Pirma_Karta[[#This Row],[VS Kopā]])+1</f>
        <v>1</v>
      </c>
      <c r="AG471" s="19">
        <f t="shared" si="47"/>
        <v>0</v>
      </c>
      <c r="AH471" s="15">
        <f>RANK(Pirma_Karta[[#This Row],[Punkti
 (GS + VS)]],Pirma_Karta[Punkti
 (GS + VS)],0)</f>
        <v>162</v>
      </c>
      <c r="AI471" s="15">
        <f>COUNTIFS(Pirma_Karta[Līga],Pirma_Karta[[#This Row],[Līga]],Pirma_Karta[Punkti
 (GS + VS)],"&gt;"&amp;Pirma_Karta[Punkti
 (GS + VS)])+1</f>
        <v>1</v>
      </c>
    </row>
    <row r="472" spans="1:35" ht="15.75" hidden="1" x14ac:dyDescent="0.25">
      <c r="A472" s="9">
        <v>468</v>
      </c>
      <c r="B472" s="26"/>
      <c r="C472" s="34"/>
      <c r="D472" s="34"/>
      <c r="E472" s="46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2">
        <f t="shared" si="45"/>
        <v>0</v>
      </c>
      <c r="Q472" s="40" t="str">
        <f t="shared" si="46"/>
        <v>(0, 0, 0)</v>
      </c>
      <c r="R472" s="40">
        <f>COUNTIFS(Pirma_Karta[Līga],Pirma_Karta[[#This Row],[Līga]],Pirma_Karta[[GS Kopā ]],"&gt;"&amp;Pirma_Karta[[#This Row],[GS Kopā ]])+1</f>
        <v>1</v>
      </c>
      <c r="S472" s="46"/>
      <c r="T472" s="214"/>
      <c r="U472" s="214"/>
      <c r="V472" s="214"/>
      <c r="W472" s="214"/>
      <c r="X472" s="214"/>
      <c r="Y472" s="214"/>
      <c r="Z472" s="214"/>
      <c r="AA472" s="214"/>
      <c r="AB472" s="214"/>
      <c r="AC472" s="214"/>
      <c r="AD472" s="16">
        <f t="shared" si="49"/>
        <v>0</v>
      </c>
      <c r="AE472" s="17" t="str">
        <f t="shared" si="48"/>
        <v>(0, 0, 0)</v>
      </c>
      <c r="AF472" s="17">
        <f>COUNTIFS(Pirma_Karta[Līga],Pirma_Karta[[#This Row],[Līga]],Pirma_Karta[VS Kopā],"&gt;"&amp;Pirma_Karta[[#This Row],[VS Kopā]])+1</f>
        <v>1</v>
      </c>
      <c r="AG472" s="19">
        <f t="shared" si="47"/>
        <v>0</v>
      </c>
      <c r="AH472" s="15">
        <f>RANK(Pirma_Karta[[#This Row],[Punkti
 (GS + VS)]],Pirma_Karta[Punkti
 (GS + VS)],0)</f>
        <v>162</v>
      </c>
      <c r="AI472" s="15">
        <f>COUNTIFS(Pirma_Karta[Līga],Pirma_Karta[[#This Row],[Līga]],Pirma_Karta[Punkti
 (GS + VS)],"&gt;"&amp;Pirma_Karta[Punkti
 (GS + VS)])+1</f>
        <v>1</v>
      </c>
    </row>
    <row r="473" spans="1:35" ht="15.75" hidden="1" x14ac:dyDescent="0.25">
      <c r="A473" s="9">
        <v>469</v>
      </c>
      <c r="B473" s="26"/>
      <c r="C473" s="34"/>
      <c r="D473" s="34"/>
      <c r="E473" s="46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2">
        <f t="shared" si="45"/>
        <v>0</v>
      </c>
      <c r="Q473" s="40" t="str">
        <f t="shared" si="46"/>
        <v>(0, 0, 0)</v>
      </c>
      <c r="R473" s="40">
        <f>COUNTIFS(Pirma_Karta[Līga],Pirma_Karta[[#This Row],[Līga]],Pirma_Karta[[GS Kopā ]],"&gt;"&amp;Pirma_Karta[[#This Row],[GS Kopā ]])+1</f>
        <v>1</v>
      </c>
      <c r="S473" s="46"/>
      <c r="T473" s="214"/>
      <c r="U473" s="214"/>
      <c r="V473" s="214"/>
      <c r="W473" s="214"/>
      <c r="X473" s="214"/>
      <c r="Y473" s="214"/>
      <c r="Z473" s="214"/>
      <c r="AA473" s="214"/>
      <c r="AB473" s="214"/>
      <c r="AC473" s="214"/>
      <c r="AD473" s="16">
        <f t="shared" si="49"/>
        <v>0</v>
      </c>
      <c r="AE473" s="17" t="str">
        <f t="shared" si="48"/>
        <v>(0, 0, 0)</v>
      </c>
      <c r="AF473" s="17">
        <f>COUNTIFS(Pirma_Karta[Līga],Pirma_Karta[[#This Row],[Līga]],Pirma_Karta[VS Kopā],"&gt;"&amp;Pirma_Karta[[#This Row],[VS Kopā]])+1</f>
        <v>1</v>
      </c>
      <c r="AG473" s="19">
        <f t="shared" si="47"/>
        <v>0</v>
      </c>
      <c r="AH473" s="15">
        <f>RANK(Pirma_Karta[[#This Row],[Punkti
 (GS + VS)]],Pirma_Karta[Punkti
 (GS + VS)],0)</f>
        <v>162</v>
      </c>
      <c r="AI473" s="15">
        <f>COUNTIFS(Pirma_Karta[Līga],Pirma_Karta[[#This Row],[Līga]],Pirma_Karta[Punkti
 (GS + VS)],"&gt;"&amp;Pirma_Karta[Punkti
 (GS + VS)])+1</f>
        <v>1</v>
      </c>
    </row>
    <row r="474" spans="1:35" ht="15.75" hidden="1" x14ac:dyDescent="0.25">
      <c r="A474" s="9">
        <v>470</v>
      </c>
      <c r="B474" s="26"/>
      <c r="C474" s="34"/>
      <c r="D474" s="34"/>
      <c r="E474" s="46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2">
        <f t="shared" si="45"/>
        <v>0</v>
      </c>
      <c r="Q474" s="40" t="str">
        <f t="shared" si="46"/>
        <v>(0, 0, 0)</v>
      </c>
      <c r="R474" s="40">
        <f>COUNTIFS(Pirma_Karta[Līga],Pirma_Karta[[#This Row],[Līga]],Pirma_Karta[[GS Kopā ]],"&gt;"&amp;Pirma_Karta[[#This Row],[GS Kopā ]])+1</f>
        <v>1</v>
      </c>
      <c r="S474" s="46"/>
      <c r="T474" s="214"/>
      <c r="U474" s="214"/>
      <c r="V474" s="214"/>
      <c r="W474" s="214"/>
      <c r="X474" s="214"/>
      <c r="Y474" s="214"/>
      <c r="Z474" s="214"/>
      <c r="AA474" s="214"/>
      <c r="AB474" s="214"/>
      <c r="AC474" s="214"/>
      <c r="AD474" s="16">
        <f t="shared" si="49"/>
        <v>0</v>
      </c>
      <c r="AE474" s="17" t="str">
        <f t="shared" si="48"/>
        <v>(0, 0, 0)</v>
      </c>
      <c r="AF474" s="17">
        <f>COUNTIFS(Pirma_Karta[Līga],Pirma_Karta[[#This Row],[Līga]],Pirma_Karta[VS Kopā],"&gt;"&amp;Pirma_Karta[[#This Row],[VS Kopā]])+1</f>
        <v>1</v>
      </c>
      <c r="AG474" s="19">
        <f t="shared" si="47"/>
        <v>0</v>
      </c>
      <c r="AH474" s="15">
        <f>RANK(Pirma_Karta[[#This Row],[Punkti
 (GS + VS)]],Pirma_Karta[Punkti
 (GS + VS)],0)</f>
        <v>162</v>
      </c>
      <c r="AI474" s="15">
        <f>COUNTIFS(Pirma_Karta[Līga],Pirma_Karta[[#This Row],[Līga]],Pirma_Karta[Punkti
 (GS + VS)],"&gt;"&amp;Pirma_Karta[Punkti
 (GS + VS)])+1</f>
        <v>1</v>
      </c>
    </row>
    <row r="475" spans="1:35" ht="15.75" hidden="1" x14ac:dyDescent="0.25">
      <c r="A475" s="9">
        <v>471</v>
      </c>
      <c r="B475" s="26"/>
      <c r="C475" s="34"/>
      <c r="D475" s="34"/>
      <c r="E475" s="46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2">
        <f t="shared" si="45"/>
        <v>0</v>
      </c>
      <c r="Q475" s="40" t="str">
        <f t="shared" si="46"/>
        <v>(0, 0, 0)</v>
      </c>
      <c r="R475" s="40">
        <f>COUNTIFS(Pirma_Karta[Līga],Pirma_Karta[[#This Row],[Līga]],Pirma_Karta[[GS Kopā ]],"&gt;"&amp;Pirma_Karta[[#This Row],[GS Kopā ]])+1</f>
        <v>1</v>
      </c>
      <c r="S475" s="46"/>
      <c r="T475" s="214"/>
      <c r="U475" s="214"/>
      <c r="V475" s="214"/>
      <c r="W475" s="214"/>
      <c r="X475" s="214"/>
      <c r="Y475" s="214"/>
      <c r="Z475" s="214"/>
      <c r="AA475" s="214"/>
      <c r="AB475" s="214"/>
      <c r="AC475" s="214"/>
      <c r="AD475" s="16">
        <f t="shared" si="49"/>
        <v>0</v>
      </c>
      <c r="AE475" s="17" t="str">
        <f t="shared" si="48"/>
        <v>(0, 0, 0)</v>
      </c>
      <c r="AF475" s="17">
        <f>COUNTIFS(Pirma_Karta[Līga],Pirma_Karta[[#This Row],[Līga]],Pirma_Karta[VS Kopā],"&gt;"&amp;Pirma_Karta[[#This Row],[VS Kopā]])+1</f>
        <v>1</v>
      </c>
      <c r="AG475" s="19">
        <f t="shared" si="47"/>
        <v>0</v>
      </c>
      <c r="AH475" s="15">
        <f>RANK(Pirma_Karta[[#This Row],[Punkti
 (GS + VS)]],Pirma_Karta[Punkti
 (GS + VS)],0)</f>
        <v>162</v>
      </c>
      <c r="AI475" s="15">
        <f>COUNTIFS(Pirma_Karta[Līga],Pirma_Karta[[#This Row],[Līga]],Pirma_Karta[Punkti
 (GS + VS)],"&gt;"&amp;Pirma_Karta[Punkti
 (GS + VS)])+1</f>
        <v>1</v>
      </c>
    </row>
    <row r="476" spans="1:35" ht="15.75" hidden="1" x14ac:dyDescent="0.25">
      <c r="A476" s="9">
        <v>472</v>
      </c>
      <c r="B476" s="26"/>
      <c r="C476" s="34"/>
      <c r="D476" s="34"/>
      <c r="E476" s="46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2">
        <f t="shared" si="45"/>
        <v>0</v>
      </c>
      <c r="Q476" s="40" t="str">
        <f t="shared" si="46"/>
        <v>(0, 0, 0)</v>
      </c>
      <c r="R476" s="40">
        <f>COUNTIFS(Pirma_Karta[Līga],Pirma_Karta[[#This Row],[Līga]],Pirma_Karta[[GS Kopā ]],"&gt;"&amp;Pirma_Karta[[#This Row],[GS Kopā ]])+1</f>
        <v>1</v>
      </c>
      <c r="S476" s="46"/>
      <c r="T476" s="214"/>
      <c r="U476" s="214"/>
      <c r="V476" s="214"/>
      <c r="W476" s="214"/>
      <c r="X476" s="214"/>
      <c r="Y476" s="214"/>
      <c r="Z476" s="214"/>
      <c r="AA476" s="214"/>
      <c r="AB476" s="214"/>
      <c r="AC476" s="214"/>
      <c r="AD476" s="16">
        <f t="shared" si="49"/>
        <v>0</v>
      </c>
      <c r="AE476" s="17" t="str">
        <f t="shared" si="48"/>
        <v>(0, 0, 0)</v>
      </c>
      <c r="AF476" s="17">
        <f>COUNTIFS(Pirma_Karta[Līga],Pirma_Karta[[#This Row],[Līga]],Pirma_Karta[VS Kopā],"&gt;"&amp;Pirma_Karta[[#This Row],[VS Kopā]])+1</f>
        <v>1</v>
      </c>
      <c r="AG476" s="19">
        <f t="shared" si="47"/>
        <v>0</v>
      </c>
      <c r="AH476" s="15">
        <f>RANK(Pirma_Karta[[#This Row],[Punkti
 (GS + VS)]],Pirma_Karta[Punkti
 (GS + VS)],0)</f>
        <v>162</v>
      </c>
      <c r="AI476" s="15">
        <f>COUNTIFS(Pirma_Karta[Līga],Pirma_Karta[[#This Row],[Līga]],Pirma_Karta[Punkti
 (GS + VS)],"&gt;"&amp;Pirma_Karta[Punkti
 (GS + VS)])+1</f>
        <v>1</v>
      </c>
    </row>
    <row r="477" spans="1:35" ht="15.75" hidden="1" x14ac:dyDescent="0.25">
      <c r="A477" s="9">
        <v>473</v>
      </c>
      <c r="B477" s="26"/>
      <c r="C477" s="34"/>
      <c r="D477" s="34"/>
      <c r="E477" s="46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2">
        <f t="shared" si="45"/>
        <v>0</v>
      </c>
      <c r="Q477" s="40" t="str">
        <f t="shared" si="46"/>
        <v>(0, 0, 0)</v>
      </c>
      <c r="R477" s="40">
        <f>COUNTIFS(Pirma_Karta[Līga],Pirma_Karta[[#This Row],[Līga]],Pirma_Karta[[GS Kopā ]],"&gt;"&amp;Pirma_Karta[[#This Row],[GS Kopā ]])+1</f>
        <v>1</v>
      </c>
      <c r="S477" s="46"/>
      <c r="T477" s="214"/>
      <c r="U477" s="214"/>
      <c r="V477" s="214"/>
      <c r="W477" s="214"/>
      <c r="X477" s="214"/>
      <c r="Y477" s="214"/>
      <c r="Z477" s="214"/>
      <c r="AA477" s="214"/>
      <c r="AB477" s="214"/>
      <c r="AC477" s="214"/>
      <c r="AD477" s="16">
        <f t="shared" si="49"/>
        <v>0</v>
      </c>
      <c r="AE477" s="17" t="str">
        <f t="shared" si="48"/>
        <v>(0, 0, 0)</v>
      </c>
      <c r="AF477" s="17">
        <f>COUNTIFS(Pirma_Karta[Līga],Pirma_Karta[[#This Row],[Līga]],Pirma_Karta[VS Kopā],"&gt;"&amp;Pirma_Karta[[#This Row],[VS Kopā]])+1</f>
        <v>1</v>
      </c>
      <c r="AG477" s="19">
        <f t="shared" si="47"/>
        <v>0</v>
      </c>
      <c r="AH477" s="15">
        <f>RANK(Pirma_Karta[[#This Row],[Punkti
 (GS + VS)]],Pirma_Karta[Punkti
 (GS + VS)],0)</f>
        <v>162</v>
      </c>
      <c r="AI477" s="15">
        <f>COUNTIFS(Pirma_Karta[Līga],Pirma_Karta[[#This Row],[Līga]],Pirma_Karta[Punkti
 (GS + VS)],"&gt;"&amp;Pirma_Karta[Punkti
 (GS + VS)])+1</f>
        <v>1</v>
      </c>
    </row>
    <row r="478" spans="1:35" ht="15.75" hidden="1" x14ac:dyDescent="0.25">
      <c r="A478" s="9">
        <v>474</v>
      </c>
      <c r="B478" s="26"/>
      <c r="C478" s="34"/>
      <c r="D478" s="34"/>
      <c r="E478" s="46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2">
        <f t="shared" si="45"/>
        <v>0</v>
      </c>
      <c r="Q478" s="40" t="str">
        <f t="shared" si="46"/>
        <v>(0, 0, 0)</v>
      </c>
      <c r="R478" s="40">
        <f>COUNTIFS(Pirma_Karta[Līga],Pirma_Karta[[#This Row],[Līga]],Pirma_Karta[[GS Kopā ]],"&gt;"&amp;Pirma_Karta[[#This Row],[GS Kopā ]])+1</f>
        <v>1</v>
      </c>
      <c r="S478" s="46"/>
      <c r="T478" s="214"/>
      <c r="U478" s="214"/>
      <c r="V478" s="214"/>
      <c r="W478" s="214"/>
      <c r="X478" s="214"/>
      <c r="Y478" s="214"/>
      <c r="Z478" s="214"/>
      <c r="AA478" s="214"/>
      <c r="AB478" s="214"/>
      <c r="AC478" s="214"/>
      <c r="AD478" s="16">
        <f t="shared" si="49"/>
        <v>0</v>
      </c>
      <c r="AE478" s="17" t="str">
        <f t="shared" si="48"/>
        <v>(0, 0, 0)</v>
      </c>
      <c r="AF478" s="17">
        <f>COUNTIFS(Pirma_Karta[Līga],Pirma_Karta[[#This Row],[Līga]],Pirma_Karta[VS Kopā],"&gt;"&amp;Pirma_Karta[[#This Row],[VS Kopā]])+1</f>
        <v>1</v>
      </c>
      <c r="AG478" s="19">
        <f t="shared" si="47"/>
        <v>0</v>
      </c>
      <c r="AH478" s="15">
        <f>RANK(Pirma_Karta[[#This Row],[Punkti
 (GS + VS)]],Pirma_Karta[Punkti
 (GS + VS)],0)</f>
        <v>162</v>
      </c>
      <c r="AI478" s="15">
        <f>COUNTIFS(Pirma_Karta[Līga],Pirma_Karta[[#This Row],[Līga]],Pirma_Karta[Punkti
 (GS + VS)],"&gt;"&amp;Pirma_Karta[Punkti
 (GS + VS)])+1</f>
        <v>1</v>
      </c>
    </row>
    <row r="479" spans="1:35" ht="15.75" hidden="1" x14ac:dyDescent="0.25">
      <c r="A479" s="9">
        <v>475</v>
      </c>
      <c r="B479" s="26"/>
      <c r="C479" s="34"/>
      <c r="D479" s="34"/>
      <c r="E479" s="46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2">
        <f t="shared" si="45"/>
        <v>0</v>
      </c>
      <c r="Q479" s="40" t="str">
        <f t="shared" si="46"/>
        <v>(0, 0, 0)</v>
      </c>
      <c r="R479" s="40">
        <f>COUNTIFS(Pirma_Karta[Līga],Pirma_Karta[[#This Row],[Līga]],Pirma_Karta[[GS Kopā ]],"&gt;"&amp;Pirma_Karta[[#This Row],[GS Kopā ]])+1</f>
        <v>1</v>
      </c>
      <c r="S479" s="46"/>
      <c r="T479" s="214"/>
      <c r="U479" s="214"/>
      <c r="V479" s="214"/>
      <c r="W479" s="214"/>
      <c r="X479" s="214"/>
      <c r="Y479" s="214"/>
      <c r="Z479" s="214"/>
      <c r="AA479" s="214"/>
      <c r="AB479" s="214"/>
      <c r="AC479" s="214"/>
      <c r="AD479" s="16">
        <f t="shared" si="49"/>
        <v>0</v>
      </c>
      <c r="AE479" s="17" t="str">
        <f t="shared" si="48"/>
        <v>(0, 0, 0)</v>
      </c>
      <c r="AF479" s="17">
        <f>COUNTIFS(Pirma_Karta[Līga],Pirma_Karta[[#This Row],[Līga]],Pirma_Karta[VS Kopā],"&gt;"&amp;Pirma_Karta[[#This Row],[VS Kopā]])+1</f>
        <v>1</v>
      </c>
      <c r="AG479" s="19">
        <f t="shared" si="47"/>
        <v>0</v>
      </c>
      <c r="AH479" s="15">
        <f>RANK(Pirma_Karta[[#This Row],[Punkti
 (GS + VS)]],Pirma_Karta[Punkti
 (GS + VS)],0)</f>
        <v>162</v>
      </c>
      <c r="AI479" s="15">
        <f>COUNTIFS(Pirma_Karta[Līga],Pirma_Karta[[#This Row],[Līga]],Pirma_Karta[Punkti
 (GS + VS)],"&gt;"&amp;Pirma_Karta[Punkti
 (GS + VS)])+1</f>
        <v>1</v>
      </c>
    </row>
    <row r="480" spans="1:35" ht="15.75" hidden="1" x14ac:dyDescent="0.25">
      <c r="A480" s="9">
        <v>476</v>
      </c>
      <c r="B480" s="26"/>
      <c r="C480" s="34"/>
      <c r="D480" s="34"/>
      <c r="E480" s="46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2">
        <f t="shared" si="45"/>
        <v>0</v>
      </c>
      <c r="Q480" s="40" t="str">
        <f t="shared" si="46"/>
        <v>(0, 0, 0)</v>
      </c>
      <c r="R480" s="40">
        <f>COUNTIFS(Pirma_Karta[Līga],Pirma_Karta[[#This Row],[Līga]],Pirma_Karta[[GS Kopā ]],"&gt;"&amp;Pirma_Karta[[#This Row],[GS Kopā ]])+1</f>
        <v>1</v>
      </c>
      <c r="S480" s="46"/>
      <c r="T480" s="214"/>
      <c r="U480" s="214"/>
      <c r="V480" s="214"/>
      <c r="W480" s="214"/>
      <c r="X480" s="214"/>
      <c r="Y480" s="214"/>
      <c r="Z480" s="214"/>
      <c r="AA480" s="214"/>
      <c r="AB480" s="214"/>
      <c r="AC480" s="214"/>
      <c r="AD480" s="16">
        <f t="shared" si="49"/>
        <v>0</v>
      </c>
      <c r="AE480" s="17" t="str">
        <f t="shared" si="48"/>
        <v>(0, 0, 0)</v>
      </c>
      <c r="AF480" s="17">
        <f>COUNTIFS(Pirma_Karta[Līga],Pirma_Karta[[#This Row],[Līga]],Pirma_Karta[VS Kopā],"&gt;"&amp;Pirma_Karta[[#This Row],[VS Kopā]])+1</f>
        <v>1</v>
      </c>
      <c r="AG480" s="19">
        <f t="shared" si="47"/>
        <v>0</v>
      </c>
      <c r="AH480" s="15">
        <f>RANK(Pirma_Karta[[#This Row],[Punkti
 (GS + VS)]],Pirma_Karta[Punkti
 (GS + VS)],0)</f>
        <v>162</v>
      </c>
      <c r="AI480" s="15">
        <f>COUNTIFS(Pirma_Karta[Līga],Pirma_Karta[[#This Row],[Līga]],Pirma_Karta[Punkti
 (GS + VS)],"&gt;"&amp;Pirma_Karta[Punkti
 (GS + VS)])+1</f>
        <v>1</v>
      </c>
    </row>
    <row r="481" spans="1:35" ht="15.75" hidden="1" x14ac:dyDescent="0.25">
      <c r="A481" s="9">
        <v>477</v>
      </c>
      <c r="B481" s="26"/>
      <c r="C481" s="34"/>
      <c r="D481" s="34"/>
      <c r="E481" s="46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2">
        <f t="shared" si="45"/>
        <v>0</v>
      </c>
      <c r="Q481" s="40" t="str">
        <f t="shared" si="46"/>
        <v>(0, 0, 0)</v>
      </c>
      <c r="R481" s="40">
        <f>COUNTIFS(Pirma_Karta[Līga],Pirma_Karta[[#This Row],[Līga]],Pirma_Karta[[GS Kopā ]],"&gt;"&amp;Pirma_Karta[[#This Row],[GS Kopā ]])+1</f>
        <v>1</v>
      </c>
      <c r="S481" s="46"/>
      <c r="T481" s="214"/>
      <c r="U481" s="214"/>
      <c r="V481" s="214"/>
      <c r="W481" s="214"/>
      <c r="X481" s="214"/>
      <c r="Y481" s="214"/>
      <c r="Z481" s="214"/>
      <c r="AA481" s="214"/>
      <c r="AB481" s="214"/>
      <c r="AC481" s="214"/>
      <c r="AD481" s="16">
        <f t="shared" si="49"/>
        <v>0</v>
      </c>
      <c r="AE481" s="17" t="str">
        <f t="shared" si="48"/>
        <v>(0, 0, 0)</v>
      </c>
      <c r="AF481" s="17">
        <f>COUNTIFS(Pirma_Karta[Līga],Pirma_Karta[[#This Row],[Līga]],Pirma_Karta[VS Kopā],"&gt;"&amp;Pirma_Karta[[#This Row],[VS Kopā]])+1</f>
        <v>1</v>
      </c>
      <c r="AG481" s="19">
        <f t="shared" si="47"/>
        <v>0</v>
      </c>
      <c r="AH481" s="15">
        <f>RANK(Pirma_Karta[[#This Row],[Punkti
 (GS + VS)]],Pirma_Karta[Punkti
 (GS + VS)],0)</f>
        <v>162</v>
      </c>
      <c r="AI481" s="15">
        <f>COUNTIFS(Pirma_Karta[Līga],Pirma_Karta[[#This Row],[Līga]],Pirma_Karta[Punkti
 (GS + VS)],"&gt;"&amp;Pirma_Karta[Punkti
 (GS + VS)])+1</f>
        <v>1</v>
      </c>
    </row>
    <row r="482" spans="1:35" ht="15.75" hidden="1" x14ac:dyDescent="0.25">
      <c r="A482" s="9">
        <v>478</v>
      </c>
      <c r="B482" s="26"/>
      <c r="C482" s="34"/>
      <c r="D482" s="34"/>
      <c r="E482" s="46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2">
        <f t="shared" si="45"/>
        <v>0</v>
      </c>
      <c r="Q482" s="40" t="str">
        <f t="shared" si="46"/>
        <v>(0, 0, 0)</v>
      </c>
      <c r="R482" s="40">
        <f>COUNTIFS(Pirma_Karta[Līga],Pirma_Karta[[#This Row],[Līga]],Pirma_Karta[[GS Kopā ]],"&gt;"&amp;Pirma_Karta[[#This Row],[GS Kopā ]])+1</f>
        <v>1</v>
      </c>
      <c r="S482" s="46"/>
      <c r="T482" s="214"/>
      <c r="U482" s="214"/>
      <c r="V482" s="214"/>
      <c r="W482" s="214"/>
      <c r="X482" s="214"/>
      <c r="Y482" s="214"/>
      <c r="Z482" s="214"/>
      <c r="AA482" s="214"/>
      <c r="AB482" s="214"/>
      <c r="AC482" s="214"/>
      <c r="AD482" s="16">
        <f t="shared" si="49"/>
        <v>0</v>
      </c>
      <c r="AE482" s="17" t="str">
        <f t="shared" si="48"/>
        <v>(0, 0, 0)</v>
      </c>
      <c r="AF482" s="17">
        <f>COUNTIFS(Pirma_Karta[Līga],Pirma_Karta[[#This Row],[Līga]],Pirma_Karta[VS Kopā],"&gt;"&amp;Pirma_Karta[[#This Row],[VS Kopā]])+1</f>
        <v>1</v>
      </c>
      <c r="AG482" s="19">
        <f t="shared" si="47"/>
        <v>0</v>
      </c>
      <c r="AH482" s="15">
        <f>RANK(Pirma_Karta[[#This Row],[Punkti
 (GS + VS)]],Pirma_Karta[Punkti
 (GS + VS)],0)</f>
        <v>162</v>
      </c>
      <c r="AI482" s="15">
        <f>COUNTIFS(Pirma_Karta[Līga],Pirma_Karta[[#This Row],[Līga]],Pirma_Karta[Punkti
 (GS + VS)],"&gt;"&amp;Pirma_Karta[Punkti
 (GS + VS)])+1</f>
        <v>1</v>
      </c>
    </row>
    <row r="483" spans="1:35" ht="15.75" hidden="1" x14ac:dyDescent="0.25">
      <c r="A483" s="9">
        <v>479</v>
      </c>
      <c r="B483" s="26"/>
      <c r="C483" s="34"/>
      <c r="D483" s="34"/>
      <c r="E483" s="46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2">
        <f t="shared" si="45"/>
        <v>0</v>
      </c>
      <c r="Q483" s="40" t="str">
        <f t="shared" si="46"/>
        <v>(0, 0, 0)</v>
      </c>
      <c r="R483" s="40">
        <f>COUNTIFS(Pirma_Karta[Līga],Pirma_Karta[[#This Row],[Līga]],Pirma_Karta[[GS Kopā ]],"&gt;"&amp;Pirma_Karta[[#This Row],[GS Kopā ]])+1</f>
        <v>1</v>
      </c>
      <c r="S483" s="46"/>
      <c r="T483" s="214"/>
      <c r="U483" s="214"/>
      <c r="V483" s="214"/>
      <c r="W483" s="214"/>
      <c r="X483" s="214"/>
      <c r="Y483" s="214"/>
      <c r="Z483" s="214"/>
      <c r="AA483" s="214"/>
      <c r="AB483" s="214"/>
      <c r="AC483" s="214"/>
      <c r="AD483" s="16">
        <f t="shared" si="49"/>
        <v>0</v>
      </c>
      <c r="AE483" s="17" t="str">
        <f t="shared" si="48"/>
        <v>(0, 0, 0)</v>
      </c>
      <c r="AF483" s="17">
        <f>COUNTIFS(Pirma_Karta[Līga],Pirma_Karta[[#This Row],[Līga]],Pirma_Karta[VS Kopā],"&gt;"&amp;Pirma_Karta[[#This Row],[VS Kopā]])+1</f>
        <v>1</v>
      </c>
      <c r="AG483" s="19">
        <f t="shared" si="47"/>
        <v>0</v>
      </c>
      <c r="AH483" s="15">
        <f>RANK(Pirma_Karta[[#This Row],[Punkti
 (GS + VS)]],Pirma_Karta[Punkti
 (GS + VS)],0)</f>
        <v>162</v>
      </c>
      <c r="AI483" s="15">
        <f>COUNTIFS(Pirma_Karta[Līga],Pirma_Karta[[#This Row],[Līga]],Pirma_Karta[Punkti
 (GS + VS)],"&gt;"&amp;Pirma_Karta[Punkti
 (GS + VS)])+1</f>
        <v>1</v>
      </c>
    </row>
    <row r="484" spans="1:35" ht="15.75" hidden="1" x14ac:dyDescent="0.25">
      <c r="A484" s="9">
        <v>480</v>
      </c>
      <c r="B484" s="26"/>
      <c r="C484" s="34"/>
      <c r="D484" s="34"/>
      <c r="E484" s="46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2">
        <f t="shared" si="45"/>
        <v>0</v>
      </c>
      <c r="Q484" s="40" t="str">
        <f t="shared" si="46"/>
        <v>(0, 0, 0)</v>
      </c>
      <c r="R484" s="40">
        <f>COUNTIFS(Pirma_Karta[Līga],Pirma_Karta[[#This Row],[Līga]],Pirma_Karta[[GS Kopā ]],"&gt;"&amp;Pirma_Karta[[#This Row],[GS Kopā ]])+1</f>
        <v>1</v>
      </c>
      <c r="S484" s="46"/>
      <c r="T484" s="214"/>
      <c r="U484" s="214"/>
      <c r="V484" s="214"/>
      <c r="W484" s="214"/>
      <c r="X484" s="214"/>
      <c r="Y484" s="214"/>
      <c r="Z484" s="214"/>
      <c r="AA484" s="214"/>
      <c r="AB484" s="214"/>
      <c r="AC484" s="214"/>
      <c r="AD484" s="16">
        <f t="shared" si="49"/>
        <v>0</v>
      </c>
      <c r="AE484" s="17" t="str">
        <f t="shared" si="48"/>
        <v>(0, 0, 0)</v>
      </c>
      <c r="AF484" s="17">
        <f>COUNTIFS(Pirma_Karta[Līga],Pirma_Karta[[#This Row],[Līga]],Pirma_Karta[VS Kopā],"&gt;"&amp;Pirma_Karta[[#This Row],[VS Kopā]])+1</f>
        <v>1</v>
      </c>
      <c r="AG484" s="19">
        <f t="shared" si="47"/>
        <v>0</v>
      </c>
      <c r="AH484" s="15">
        <f>RANK(Pirma_Karta[[#This Row],[Punkti
 (GS + VS)]],Pirma_Karta[Punkti
 (GS + VS)],0)</f>
        <v>162</v>
      </c>
      <c r="AI484" s="15">
        <f>COUNTIFS(Pirma_Karta[Līga],Pirma_Karta[[#This Row],[Līga]],Pirma_Karta[Punkti
 (GS + VS)],"&gt;"&amp;Pirma_Karta[Punkti
 (GS + VS)])+1</f>
        <v>1</v>
      </c>
    </row>
    <row r="485" spans="1:35" ht="15.75" hidden="1" x14ac:dyDescent="0.25">
      <c r="A485" s="9">
        <v>481</v>
      </c>
      <c r="B485" s="26"/>
      <c r="C485" s="34"/>
      <c r="D485" s="34"/>
      <c r="E485" s="46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2">
        <f t="shared" si="45"/>
        <v>0</v>
      </c>
      <c r="Q485" s="40" t="str">
        <f t="shared" si="46"/>
        <v>(0, 0, 0)</v>
      </c>
      <c r="R485" s="40">
        <f>COUNTIFS(Pirma_Karta[Līga],Pirma_Karta[[#This Row],[Līga]],Pirma_Karta[[GS Kopā ]],"&gt;"&amp;Pirma_Karta[[#This Row],[GS Kopā ]])+1</f>
        <v>1</v>
      </c>
      <c r="S485" s="46"/>
      <c r="T485" s="214"/>
      <c r="U485" s="214"/>
      <c r="V485" s="214"/>
      <c r="W485" s="214"/>
      <c r="X485" s="214"/>
      <c r="Y485" s="214"/>
      <c r="Z485" s="214"/>
      <c r="AA485" s="214"/>
      <c r="AB485" s="214"/>
      <c r="AC485" s="214"/>
      <c r="AD485" s="16">
        <f t="shared" si="49"/>
        <v>0</v>
      </c>
      <c r="AE485" s="17" t="str">
        <f t="shared" si="48"/>
        <v>(0, 0, 0)</v>
      </c>
      <c r="AF485" s="17">
        <f>COUNTIFS(Pirma_Karta[Līga],Pirma_Karta[[#This Row],[Līga]],Pirma_Karta[VS Kopā],"&gt;"&amp;Pirma_Karta[[#This Row],[VS Kopā]])+1</f>
        <v>1</v>
      </c>
      <c r="AG485" s="19">
        <f t="shared" si="47"/>
        <v>0</v>
      </c>
      <c r="AH485" s="15">
        <f>RANK(Pirma_Karta[[#This Row],[Punkti
 (GS + VS)]],Pirma_Karta[Punkti
 (GS + VS)],0)</f>
        <v>162</v>
      </c>
      <c r="AI485" s="15">
        <f>COUNTIFS(Pirma_Karta[Līga],Pirma_Karta[[#This Row],[Līga]],Pirma_Karta[Punkti
 (GS + VS)],"&gt;"&amp;Pirma_Karta[Punkti
 (GS + VS)])+1</f>
        <v>1</v>
      </c>
    </row>
    <row r="486" spans="1:35" ht="15.75" hidden="1" x14ac:dyDescent="0.25">
      <c r="A486" s="9">
        <v>482</v>
      </c>
      <c r="B486" s="26"/>
      <c r="C486" s="34"/>
      <c r="D486" s="34"/>
      <c r="E486" s="46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2">
        <f t="shared" si="45"/>
        <v>0</v>
      </c>
      <c r="Q486" s="40" t="str">
        <f t="shared" si="46"/>
        <v>(0, 0, 0)</v>
      </c>
      <c r="R486" s="40">
        <f>COUNTIFS(Pirma_Karta[Līga],Pirma_Karta[[#This Row],[Līga]],Pirma_Karta[[GS Kopā ]],"&gt;"&amp;Pirma_Karta[[#This Row],[GS Kopā ]])+1</f>
        <v>1</v>
      </c>
      <c r="S486" s="46"/>
      <c r="T486" s="214"/>
      <c r="U486" s="214"/>
      <c r="V486" s="214"/>
      <c r="W486" s="214"/>
      <c r="X486" s="214"/>
      <c r="Y486" s="214"/>
      <c r="Z486" s="214"/>
      <c r="AA486" s="214"/>
      <c r="AB486" s="214"/>
      <c r="AC486" s="214"/>
      <c r="AD486" s="16">
        <f t="shared" si="49"/>
        <v>0</v>
      </c>
      <c r="AE486" s="17" t="str">
        <f t="shared" si="48"/>
        <v>(0, 0, 0)</v>
      </c>
      <c r="AF486" s="17">
        <f>COUNTIFS(Pirma_Karta[Līga],Pirma_Karta[[#This Row],[Līga]],Pirma_Karta[VS Kopā],"&gt;"&amp;Pirma_Karta[[#This Row],[VS Kopā]])+1</f>
        <v>1</v>
      </c>
      <c r="AG486" s="19">
        <f t="shared" si="47"/>
        <v>0</v>
      </c>
      <c r="AH486" s="15">
        <f>RANK(Pirma_Karta[[#This Row],[Punkti
 (GS + VS)]],Pirma_Karta[Punkti
 (GS + VS)],0)</f>
        <v>162</v>
      </c>
      <c r="AI486" s="15">
        <f>COUNTIFS(Pirma_Karta[Līga],Pirma_Karta[[#This Row],[Līga]],Pirma_Karta[Punkti
 (GS + VS)],"&gt;"&amp;Pirma_Karta[Punkti
 (GS + VS)])+1</f>
        <v>1</v>
      </c>
    </row>
    <row r="487" spans="1:35" ht="15.75" hidden="1" x14ac:dyDescent="0.25">
      <c r="A487" s="9">
        <v>483</v>
      </c>
      <c r="B487" s="26"/>
      <c r="C487" s="34"/>
      <c r="D487" s="34"/>
      <c r="E487" s="46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2">
        <f t="shared" si="45"/>
        <v>0</v>
      </c>
      <c r="Q487" s="40" t="str">
        <f t="shared" si="46"/>
        <v>(0, 0, 0)</v>
      </c>
      <c r="R487" s="40">
        <f>COUNTIFS(Pirma_Karta[Līga],Pirma_Karta[[#This Row],[Līga]],Pirma_Karta[[GS Kopā ]],"&gt;"&amp;Pirma_Karta[[#This Row],[GS Kopā ]])+1</f>
        <v>1</v>
      </c>
      <c r="S487" s="46"/>
      <c r="T487" s="214"/>
      <c r="U487" s="214"/>
      <c r="V487" s="214"/>
      <c r="W487" s="214"/>
      <c r="X487" s="214"/>
      <c r="Y487" s="214"/>
      <c r="Z487" s="214"/>
      <c r="AA487" s="214"/>
      <c r="AB487" s="214"/>
      <c r="AC487" s="214"/>
      <c r="AD487" s="16">
        <f t="shared" si="49"/>
        <v>0</v>
      </c>
      <c r="AE487" s="17" t="str">
        <f t="shared" si="48"/>
        <v>(0, 0, 0)</v>
      </c>
      <c r="AF487" s="17">
        <f>COUNTIFS(Pirma_Karta[Līga],Pirma_Karta[[#This Row],[Līga]],Pirma_Karta[VS Kopā],"&gt;"&amp;Pirma_Karta[[#This Row],[VS Kopā]])+1</f>
        <v>1</v>
      </c>
      <c r="AG487" s="19">
        <f t="shared" si="47"/>
        <v>0</v>
      </c>
      <c r="AH487" s="15">
        <f>RANK(Pirma_Karta[[#This Row],[Punkti
 (GS + VS)]],Pirma_Karta[Punkti
 (GS + VS)],0)</f>
        <v>162</v>
      </c>
      <c r="AI487" s="15">
        <f>COUNTIFS(Pirma_Karta[Līga],Pirma_Karta[[#This Row],[Līga]],Pirma_Karta[Punkti
 (GS + VS)],"&gt;"&amp;Pirma_Karta[Punkti
 (GS + VS)])+1</f>
        <v>1</v>
      </c>
    </row>
    <row r="488" spans="1:35" ht="15.75" hidden="1" x14ac:dyDescent="0.25">
      <c r="A488" s="9">
        <v>484</v>
      </c>
      <c r="B488" s="26"/>
      <c r="C488" s="34"/>
      <c r="D488" s="34"/>
      <c r="E488" s="46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2">
        <f t="shared" si="45"/>
        <v>0</v>
      </c>
      <c r="Q488" s="40" t="str">
        <f t="shared" si="46"/>
        <v>(0, 0, 0)</v>
      </c>
      <c r="R488" s="40">
        <f>COUNTIFS(Pirma_Karta[Līga],Pirma_Karta[[#This Row],[Līga]],Pirma_Karta[[GS Kopā ]],"&gt;"&amp;Pirma_Karta[[#This Row],[GS Kopā ]])+1</f>
        <v>1</v>
      </c>
      <c r="S488" s="46"/>
      <c r="T488" s="214"/>
      <c r="U488" s="214"/>
      <c r="V488" s="214"/>
      <c r="W488" s="214"/>
      <c r="X488" s="214"/>
      <c r="Y488" s="214"/>
      <c r="Z488" s="214"/>
      <c r="AA488" s="214"/>
      <c r="AB488" s="214"/>
      <c r="AC488" s="214"/>
      <c r="AD488" s="16">
        <f t="shared" si="49"/>
        <v>0</v>
      </c>
      <c r="AE488" s="17" t="str">
        <f t="shared" si="48"/>
        <v>(0, 0, 0)</v>
      </c>
      <c r="AF488" s="17">
        <f>COUNTIFS(Pirma_Karta[Līga],Pirma_Karta[[#This Row],[Līga]],Pirma_Karta[VS Kopā],"&gt;"&amp;Pirma_Karta[[#This Row],[VS Kopā]])+1</f>
        <v>1</v>
      </c>
      <c r="AG488" s="19">
        <f t="shared" si="47"/>
        <v>0</v>
      </c>
      <c r="AH488" s="15">
        <f>RANK(Pirma_Karta[[#This Row],[Punkti
 (GS + VS)]],Pirma_Karta[Punkti
 (GS + VS)],0)</f>
        <v>162</v>
      </c>
      <c r="AI488" s="15">
        <f>COUNTIFS(Pirma_Karta[Līga],Pirma_Karta[[#This Row],[Līga]],Pirma_Karta[Punkti
 (GS + VS)],"&gt;"&amp;Pirma_Karta[Punkti
 (GS + VS)])+1</f>
        <v>1</v>
      </c>
    </row>
    <row r="489" spans="1:35" ht="15.75" hidden="1" x14ac:dyDescent="0.25">
      <c r="A489" s="9">
        <v>485</v>
      </c>
      <c r="B489" s="26"/>
      <c r="C489" s="34"/>
      <c r="D489" s="34"/>
      <c r="E489" s="46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2">
        <f t="shared" si="45"/>
        <v>0</v>
      </c>
      <c r="Q489" s="40" t="str">
        <f t="shared" si="46"/>
        <v>(0, 0, 0)</v>
      </c>
      <c r="R489" s="40">
        <f>COUNTIFS(Pirma_Karta[Līga],Pirma_Karta[[#This Row],[Līga]],Pirma_Karta[[GS Kopā ]],"&gt;"&amp;Pirma_Karta[[#This Row],[GS Kopā ]])+1</f>
        <v>1</v>
      </c>
      <c r="S489" s="46"/>
      <c r="T489" s="214"/>
      <c r="U489" s="214"/>
      <c r="V489" s="214"/>
      <c r="W489" s="214"/>
      <c r="X489" s="214"/>
      <c r="Y489" s="214"/>
      <c r="Z489" s="214"/>
      <c r="AA489" s="214"/>
      <c r="AB489" s="214"/>
      <c r="AC489" s="214"/>
      <c r="AD489" s="16">
        <f t="shared" si="49"/>
        <v>0</v>
      </c>
      <c r="AE489" s="17" t="str">
        <f t="shared" si="48"/>
        <v>(0, 0, 0)</v>
      </c>
      <c r="AF489" s="17">
        <f>COUNTIFS(Pirma_Karta[Līga],Pirma_Karta[[#This Row],[Līga]],Pirma_Karta[VS Kopā],"&gt;"&amp;Pirma_Karta[[#This Row],[VS Kopā]])+1</f>
        <v>1</v>
      </c>
      <c r="AG489" s="19">
        <f t="shared" si="47"/>
        <v>0</v>
      </c>
      <c r="AH489" s="15">
        <f>RANK(Pirma_Karta[[#This Row],[Punkti
 (GS + VS)]],Pirma_Karta[Punkti
 (GS + VS)],0)</f>
        <v>162</v>
      </c>
      <c r="AI489" s="15">
        <f>COUNTIFS(Pirma_Karta[Līga],Pirma_Karta[[#This Row],[Līga]],Pirma_Karta[Punkti
 (GS + VS)],"&gt;"&amp;Pirma_Karta[Punkti
 (GS + VS)])+1</f>
        <v>1</v>
      </c>
    </row>
    <row r="490" spans="1:35" ht="15.75" hidden="1" x14ac:dyDescent="0.25">
      <c r="A490" s="9">
        <v>486</v>
      </c>
      <c r="B490" s="26"/>
      <c r="C490" s="34"/>
      <c r="D490" s="34"/>
      <c r="E490" s="46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2">
        <f t="shared" si="45"/>
        <v>0</v>
      </c>
      <c r="Q490" s="40" t="str">
        <f t="shared" si="46"/>
        <v>(0, 0, 0)</v>
      </c>
      <c r="R490" s="40">
        <f>COUNTIFS(Pirma_Karta[Līga],Pirma_Karta[[#This Row],[Līga]],Pirma_Karta[[GS Kopā ]],"&gt;"&amp;Pirma_Karta[[#This Row],[GS Kopā ]])+1</f>
        <v>1</v>
      </c>
      <c r="S490" s="46"/>
      <c r="T490" s="214"/>
      <c r="U490" s="214"/>
      <c r="V490" s="214"/>
      <c r="W490" s="214"/>
      <c r="X490" s="214"/>
      <c r="Y490" s="214"/>
      <c r="Z490" s="214"/>
      <c r="AA490" s="214"/>
      <c r="AB490" s="214"/>
      <c r="AC490" s="214"/>
      <c r="AD490" s="16">
        <f t="shared" si="49"/>
        <v>0</v>
      </c>
      <c r="AE490" s="17" t="str">
        <f t="shared" si="48"/>
        <v>(0, 0, 0)</v>
      </c>
      <c r="AF490" s="17">
        <f>COUNTIFS(Pirma_Karta[Līga],Pirma_Karta[[#This Row],[Līga]],Pirma_Karta[VS Kopā],"&gt;"&amp;Pirma_Karta[[#This Row],[VS Kopā]])+1</f>
        <v>1</v>
      </c>
      <c r="AG490" s="19">
        <f t="shared" si="47"/>
        <v>0</v>
      </c>
      <c r="AH490" s="15">
        <f>RANK(Pirma_Karta[[#This Row],[Punkti
 (GS + VS)]],Pirma_Karta[Punkti
 (GS + VS)],0)</f>
        <v>162</v>
      </c>
      <c r="AI490" s="15">
        <f>COUNTIFS(Pirma_Karta[Līga],Pirma_Karta[[#This Row],[Līga]],Pirma_Karta[Punkti
 (GS + VS)],"&gt;"&amp;Pirma_Karta[Punkti
 (GS + VS)])+1</f>
        <v>1</v>
      </c>
    </row>
    <row r="491" spans="1:35" ht="15.75" hidden="1" x14ac:dyDescent="0.25">
      <c r="A491" s="9">
        <v>487</v>
      </c>
      <c r="B491" s="26"/>
      <c r="C491" s="34"/>
      <c r="D491" s="34"/>
      <c r="E491" s="46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2">
        <f t="shared" si="45"/>
        <v>0</v>
      </c>
      <c r="Q491" s="40" t="str">
        <f t="shared" si="46"/>
        <v>(0, 0, 0)</v>
      </c>
      <c r="R491" s="40">
        <f>COUNTIFS(Pirma_Karta[Līga],Pirma_Karta[[#This Row],[Līga]],Pirma_Karta[[GS Kopā ]],"&gt;"&amp;Pirma_Karta[[#This Row],[GS Kopā ]])+1</f>
        <v>1</v>
      </c>
      <c r="S491" s="46"/>
      <c r="T491" s="214"/>
      <c r="U491" s="214"/>
      <c r="V491" s="214"/>
      <c r="W491" s="214"/>
      <c r="X491" s="214"/>
      <c r="Y491" s="214"/>
      <c r="Z491" s="214"/>
      <c r="AA491" s="214"/>
      <c r="AB491" s="214"/>
      <c r="AC491" s="214"/>
      <c r="AD491" s="16">
        <f t="shared" si="49"/>
        <v>0</v>
      </c>
      <c r="AE491" s="17" t="str">
        <f t="shared" si="48"/>
        <v>(0, 0, 0)</v>
      </c>
      <c r="AF491" s="17">
        <f>COUNTIFS(Pirma_Karta[Līga],Pirma_Karta[[#This Row],[Līga]],Pirma_Karta[VS Kopā],"&gt;"&amp;Pirma_Karta[[#This Row],[VS Kopā]])+1</f>
        <v>1</v>
      </c>
      <c r="AG491" s="19">
        <f t="shared" si="47"/>
        <v>0</v>
      </c>
      <c r="AH491" s="15">
        <f>RANK(Pirma_Karta[[#This Row],[Punkti
 (GS + VS)]],Pirma_Karta[Punkti
 (GS + VS)],0)</f>
        <v>162</v>
      </c>
      <c r="AI491" s="15">
        <f>COUNTIFS(Pirma_Karta[Līga],Pirma_Karta[[#This Row],[Līga]],Pirma_Karta[Punkti
 (GS + VS)],"&gt;"&amp;Pirma_Karta[Punkti
 (GS + VS)])+1</f>
        <v>1</v>
      </c>
    </row>
    <row r="492" spans="1:35" ht="15.75" hidden="1" x14ac:dyDescent="0.25">
      <c r="A492" s="9">
        <v>488</v>
      </c>
      <c r="B492" s="26"/>
      <c r="C492" s="34"/>
      <c r="D492" s="34"/>
      <c r="E492" s="46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2">
        <f t="shared" ref="P492:P500" si="50">SUM(F492:O492)</f>
        <v>0</v>
      </c>
      <c r="Q492" s="40" t="str">
        <f t="shared" ref="Q492:Q500" si="51">"("&amp;COUNTIF(F492:O492,10)&amp;", "&amp;COUNTIF(F492:O492,9)&amp;", "&amp;COUNTIF(F492:O492,8)&amp;")"</f>
        <v>(0, 0, 0)</v>
      </c>
      <c r="R492" s="40">
        <f>COUNTIFS(Pirma_Karta[Līga],Pirma_Karta[[#This Row],[Līga]],Pirma_Karta[[GS Kopā ]],"&gt;"&amp;Pirma_Karta[[#This Row],[GS Kopā ]])+1</f>
        <v>1</v>
      </c>
      <c r="S492" s="46"/>
      <c r="T492" s="214"/>
      <c r="U492" s="214"/>
      <c r="V492" s="214"/>
      <c r="W492" s="214"/>
      <c r="X492" s="214"/>
      <c r="Y492" s="214"/>
      <c r="Z492" s="214"/>
      <c r="AA492" s="214"/>
      <c r="AB492" s="214"/>
      <c r="AC492" s="214"/>
      <c r="AD492" s="16">
        <f t="shared" si="49"/>
        <v>0</v>
      </c>
      <c r="AE492" s="17" t="str">
        <f t="shared" si="48"/>
        <v>(0, 0, 0)</v>
      </c>
      <c r="AF492" s="17">
        <f>COUNTIFS(Pirma_Karta[Līga],Pirma_Karta[[#This Row],[Līga]],Pirma_Karta[VS Kopā],"&gt;"&amp;Pirma_Karta[[#This Row],[VS Kopā]])+1</f>
        <v>1</v>
      </c>
      <c r="AG492" s="19">
        <f t="shared" ref="AG492:AG500" si="52">(SUM(F492:O492))+(SUM(T492:AC492))</f>
        <v>0</v>
      </c>
      <c r="AH492" s="15">
        <f>RANK(Pirma_Karta[[#This Row],[Punkti
 (GS + VS)]],Pirma_Karta[Punkti
 (GS + VS)],0)</f>
        <v>162</v>
      </c>
      <c r="AI492" s="15">
        <f>COUNTIFS(Pirma_Karta[Līga],Pirma_Karta[[#This Row],[Līga]],Pirma_Karta[Punkti
 (GS + VS)],"&gt;"&amp;Pirma_Karta[Punkti
 (GS + VS)])+1</f>
        <v>1</v>
      </c>
    </row>
    <row r="493" spans="1:35" ht="15.75" hidden="1" x14ac:dyDescent="0.25">
      <c r="A493" s="9">
        <v>489</v>
      </c>
      <c r="B493" s="26"/>
      <c r="C493" s="34"/>
      <c r="D493" s="34"/>
      <c r="E493" s="46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2">
        <f t="shared" si="50"/>
        <v>0</v>
      </c>
      <c r="Q493" s="40" t="str">
        <f t="shared" si="51"/>
        <v>(0, 0, 0)</v>
      </c>
      <c r="R493" s="40">
        <f>COUNTIFS(Pirma_Karta[Līga],Pirma_Karta[[#This Row],[Līga]],Pirma_Karta[[GS Kopā ]],"&gt;"&amp;Pirma_Karta[[#This Row],[GS Kopā ]])+1</f>
        <v>1</v>
      </c>
      <c r="S493" s="46"/>
      <c r="T493" s="214"/>
      <c r="U493" s="214"/>
      <c r="V493" s="214"/>
      <c r="W493" s="214"/>
      <c r="X493" s="214"/>
      <c r="Y493" s="214"/>
      <c r="Z493" s="214"/>
      <c r="AA493" s="214"/>
      <c r="AB493" s="214"/>
      <c r="AC493" s="214"/>
      <c r="AD493" s="16">
        <f t="shared" si="49"/>
        <v>0</v>
      </c>
      <c r="AE493" s="17" t="str">
        <f t="shared" si="48"/>
        <v>(0, 0, 0)</v>
      </c>
      <c r="AF493" s="17">
        <f>COUNTIFS(Pirma_Karta[Līga],Pirma_Karta[[#This Row],[Līga]],Pirma_Karta[VS Kopā],"&gt;"&amp;Pirma_Karta[[#This Row],[VS Kopā]])+1</f>
        <v>1</v>
      </c>
      <c r="AG493" s="19">
        <f t="shared" si="52"/>
        <v>0</v>
      </c>
      <c r="AH493" s="15">
        <f>RANK(Pirma_Karta[[#This Row],[Punkti
 (GS + VS)]],Pirma_Karta[Punkti
 (GS + VS)],0)</f>
        <v>162</v>
      </c>
      <c r="AI493" s="15">
        <f>COUNTIFS(Pirma_Karta[Līga],Pirma_Karta[[#This Row],[Līga]],Pirma_Karta[Punkti
 (GS + VS)],"&gt;"&amp;Pirma_Karta[Punkti
 (GS + VS)])+1</f>
        <v>1</v>
      </c>
    </row>
    <row r="494" spans="1:35" ht="15.75" hidden="1" x14ac:dyDescent="0.25">
      <c r="A494" s="9">
        <v>490</v>
      </c>
      <c r="B494" s="26"/>
      <c r="C494" s="34"/>
      <c r="D494" s="34"/>
      <c r="E494" s="46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2">
        <f t="shared" si="50"/>
        <v>0</v>
      </c>
      <c r="Q494" s="40" t="str">
        <f t="shared" si="51"/>
        <v>(0, 0, 0)</v>
      </c>
      <c r="R494" s="40">
        <f>COUNTIFS(Pirma_Karta[Līga],Pirma_Karta[[#This Row],[Līga]],Pirma_Karta[[GS Kopā ]],"&gt;"&amp;Pirma_Karta[[#This Row],[GS Kopā ]])+1</f>
        <v>1</v>
      </c>
      <c r="S494" s="46"/>
      <c r="T494" s="214"/>
      <c r="U494" s="214"/>
      <c r="V494" s="214"/>
      <c r="W494" s="214"/>
      <c r="X494" s="214"/>
      <c r="Y494" s="214"/>
      <c r="Z494" s="214"/>
      <c r="AA494" s="214"/>
      <c r="AB494" s="214"/>
      <c r="AC494" s="214"/>
      <c r="AD494" s="16">
        <f t="shared" si="49"/>
        <v>0</v>
      </c>
      <c r="AE494" s="17" t="str">
        <f t="shared" si="48"/>
        <v>(0, 0, 0)</v>
      </c>
      <c r="AF494" s="17">
        <f>COUNTIFS(Pirma_Karta[Līga],Pirma_Karta[[#This Row],[Līga]],Pirma_Karta[VS Kopā],"&gt;"&amp;Pirma_Karta[[#This Row],[VS Kopā]])+1</f>
        <v>1</v>
      </c>
      <c r="AG494" s="19">
        <f t="shared" si="52"/>
        <v>0</v>
      </c>
      <c r="AH494" s="15">
        <f>RANK(Pirma_Karta[[#This Row],[Punkti
 (GS + VS)]],Pirma_Karta[Punkti
 (GS + VS)],0)</f>
        <v>162</v>
      </c>
      <c r="AI494" s="15">
        <f>COUNTIFS(Pirma_Karta[Līga],Pirma_Karta[[#This Row],[Līga]],Pirma_Karta[Punkti
 (GS + VS)],"&gt;"&amp;Pirma_Karta[Punkti
 (GS + VS)])+1</f>
        <v>1</v>
      </c>
    </row>
    <row r="495" spans="1:35" ht="15.75" hidden="1" x14ac:dyDescent="0.25">
      <c r="A495" s="9">
        <v>491</v>
      </c>
      <c r="B495" s="26"/>
      <c r="C495" s="34"/>
      <c r="D495" s="34"/>
      <c r="E495" s="46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2">
        <f t="shared" si="50"/>
        <v>0</v>
      </c>
      <c r="Q495" s="40" t="str">
        <f t="shared" si="51"/>
        <v>(0, 0, 0)</v>
      </c>
      <c r="R495" s="40">
        <f>COUNTIFS(Pirma_Karta[Līga],Pirma_Karta[[#This Row],[Līga]],Pirma_Karta[[GS Kopā ]],"&gt;"&amp;Pirma_Karta[[#This Row],[GS Kopā ]])+1</f>
        <v>1</v>
      </c>
      <c r="S495" s="46"/>
      <c r="T495" s="214"/>
      <c r="U495" s="214"/>
      <c r="V495" s="214"/>
      <c r="W495" s="214"/>
      <c r="X495" s="214"/>
      <c r="Y495" s="214"/>
      <c r="Z495" s="214"/>
      <c r="AA495" s="214"/>
      <c r="AB495" s="214"/>
      <c r="AC495" s="214"/>
      <c r="AD495" s="16">
        <f t="shared" si="49"/>
        <v>0</v>
      </c>
      <c r="AE495" s="17" t="str">
        <f t="shared" si="48"/>
        <v>(0, 0, 0)</v>
      </c>
      <c r="AF495" s="17">
        <f>COUNTIFS(Pirma_Karta[Līga],Pirma_Karta[[#This Row],[Līga]],Pirma_Karta[VS Kopā],"&gt;"&amp;Pirma_Karta[[#This Row],[VS Kopā]])+1</f>
        <v>1</v>
      </c>
      <c r="AG495" s="19">
        <f t="shared" si="52"/>
        <v>0</v>
      </c>
      <c r="AH495" s="15">
        <f>RANK(Pirma_Karta[[#This Row],[Punkti
 (GS + VS)]],Pirma_Karta[Punkti
 (GS + VS)],0)</f>
        <v>162</v>
      </c>
      <c r="AI495" s="15">
        <f>COUNTIFS(Pirma_Karta[Līga],Pirma_Karta[[#This Row],[Līga]],Pirma_Karta[Punkti
 (GS + VS)],"&gt;"&amp;Pirma_Karta[Punkti
 (GS + VS)])+1</f>
        <v>1</v>
      </c>
    </row>
    <row r="496" spans="1:35" ht="15.75" hidden="1" x14ac:dyDescent="0.25">
      <c r="A496" s="9">
        <v>492</v>
      </c>
      <c r="B496" s="26"/>
      <c r="C496" s="34"/>
      <c r="D496" s="34"/>
      <c r="E496" s="46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2">
        <f t="shared" si="50"/>
        <v>0</v>
      </c>
      <c r="Q496" s="40" t="str">
        <f t="shared" si="51"/>
        <v>(0, 0, 0)</v>
      </c>
      <c r="R496" s="40">
        <f>COUNTIFS(Pirma_Karta[Līga],Pirma_Karta[[#This Row],[Līga]],Pirma_Karta[[GS Kopā ]],"&gt;"&amp;Pirma_Karta[[#This Row],[GS Kopā ]])+1</f>
        <v>1</v>
      </c>
      <c r="S496" s="46"/>
      <c r="T496" s="214"/>
      <c r="U496" s="214"/>
      <c r="V496" s="214"/>
      <c r="W496" s="214"/>
      <c r="X496" s="214"/>
      <c r="Y496" s="214"/>
      <c r="Z496" s="214"/>
      <c r="AA496" s="214"/>
      <c r="AB496" s="214"/>
      <c r="AC496" s="214"/>
      <c r="AD496" s="16">
        <f t="shared" si="49"/>
        <v>0</v>
      </c>
      <c r="AE496" s="17" t="str">
        <f t="shared" si="48"/>
        <v>(0, 0, 0)</v>
      </c>
      <c r="AF496" s="17">
        <f>COUNTIFS(Pirma_Karta[Līga],Pirma_Karta[[#This Row],[Līga]],Pirma_Karta[VS Kopā],"&gt;"&amp;Pirma_Karta[[#This Row],[VS Kopā]])+1</f>
        <v>1</v>
      </c>
      <c r="AG496" s="19">
        <f t="shared" si="52"/>
        <v>0</v>
      </c>
      <c r="AH496" s="15">
        <f>RANK(Pirma_Karta[[#This Row],[Punkti
 (GS + VS)]],Pirma_Karta[Punkti
 (GS + VS)],0)</f>
        <v>162</v>
      </c>
      <c r="AI496" s="15">
        <f>COUNTIFS(Pirma_Karta[Līga],Pirma_Karta[[#This Row],[Līga]],Pirma_Karta[Punkti
 (GS + VS)],"&gt;"&amp;Pirma_Karta[Punkti
 (GS + VS)])+1</f>
        <v>1</v>
      </c>
    </row>
    <row r="497" spans="1:35" ht="15.75" hidden="1" x14ac:dyDescent="0.25">
      <c r="A497" s="9">
        <v>493</v>
      </c>
      <c r="B497" s="26"/>
      <c r="C497" s="34"/>
      <c r="D497" s="34"/>
      <c r="E497" s="46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2">
        <f t="shared" si="50"/>
        <v>0</v>
      </c>
      <c r="Q497" s="40" t="str">
        <f t="shared" si="51"/>
        <v>(0, 0, 0)</v>
      </c>
      <c r="R497" s="40">
        <f>COUNTIFS(Pirma_Karta[Līga],Pirma_Karta[[#This Row],[Līga]],Pirma_Karta[[GS Kopā ]],"&gt;"&amp;Pirma_Karta[[#This Row],[GS Kopā ]])+1</f>
        <v>1</v>
      </c>
      <c r="S497" s="46"/>
      <c r="T497" s="214"/>
      <c r="U497" s="214"/>
      <c r="V497" s="214"/>
      <c r="W497" s="214"/>
      <c r="X497" s="214"/>
      <c r="Y497" s="214"/>
      <c r="Z497" s="214"/>
      <c r="AA497" s="214"/>
      <c r="AB497" s="214"/>
      <c r="AC497" s="214"/>
      <c r="AD497" s="16">
        <f t="shared" si="49"/>
        <v>0</v>
      </c>
      <c r="AE497" s="17" t="str">
        <f t="shared" si="48"/>
        <v>(0, 0, 0)</v>
      </c>
      <c r="AF497" s="17">
        <f>COUNTIFS(Pirma_Karta[Līga],Pirma_Karta[[#This Row],[Līga]],Pirma_Karta[VS Kopā],"&gt;"&amp;Pirma_Karta[[#This Row],[VS Kopā]])+1</f>
        <v>1</v>
      </c>
      <c r="AG497" s="19">
        <f t="shared" si="52"/>
        <v>0</v>
      </c>
      <c r="AH497" s="15">
        <f>RANK(Pirma_Karta[[#This Row],[Punkti
 (GS + VS)]],Pirma_Karta[Punkti
 (GS + VS)],0)</f>
        <v>162</v>
      </c>
      <c r="AI497" s="15">
        <f>COUNTIFS(Pirma_Karta[Līga],Pirma_Karta[[#This Row],[Līga]],Pirma_Karta[Punkti
 (GS + VS)],"&gt;"&amp;Pirma_Karta[Punkti
 (GS + VS)])+1</f>
        <v>1</v>
      </c>
    </row>
    <row r="498" spans="1:35" ht="15.75" hidden="1" x14ac:dyDescent="0.25">
      <c r="A498" s="9">
        <v>494</v>
      </c>
      <c r="B498" s="26"/>
      <c r="C498" s="34"/>
      <c r="D498" s="34"/>
      <c r="E498" s="46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2">
        <f t="shared" si="50"/>
        <v>0</v>
      </c>
      <c r="Q498" s="40" t="str">
        <f t="shared" si="51"/>
        <v>(0, 0, 0)</v>
      </c>
      <c r="R498" s="40">
        <f>COUNTIFS(Pirma_Karta[Līga],Pirma_Karta[[#This Row],[Līga]],Pirma_Karta[[GS Kopā ]],"&gt;"&amp;Pirma_Karta[[#This Row],[GS Kopā ]])+1</f>
        <v>1</v>
      </c>
      <c r="S498" s="46"/>
      <c r="T498" s="214"/>
      <c r="U498" s="214"/>
      <c r="V498" s="214"/>
      <c r="W498" s="214"/>
      <c r="X498" s="214"/>
      <c r="Y498" s="214"/>
      <c r="Z498" s="214"/>
      <c r="AA498" s="214"/>
      <c r="AB498" s="214"/>
      <c r="AC498" s="214"/>
      <c r="AD498" s="16">
        <f t="shared" si="49"/>
        <v>0</v>
      </c>
      <c r="AE498" s="17" t="str">
        <f t="shared" si="48"/>
        <v>(0, 0, 0)</v>
      </c>
      <c r="AF498" s="17">
        <f>COUNTIFS(Pirma_Karta[Līga],Pirma_Karta[[#This Row],[Līga]],Pirma_Karta[VS Kopā],"&gt;"&amp;Pirma_Karta[[#This Row],[VS Kopā]])+1</f>
        <v>1</v>
      </c>
      <c r="AG498" s="19">
        <f t="shared" si="52"/>
        <v>0</v>
      </c>
      <c r="AH498" s="15">
        <f>RANK(Pirma_Karta[[#This Row],[Punkti
 (GS + VS)]],Pirma_Karta[Punkti
 (GS + VS)],0)</f>
        <v>162</v>
      </c>
      <c r="AI498" s="15">
        <f>COUNTIFS(Pirma_Karta[Līga],Pirma_Karta[[#This Row],[Līga]],Pirma_Karta[Punkti
 (GS + VS)],"&gt;"&amp;Pirma_Karta[Punkti
 (GS + VS)])+1</f>
        <v>1</v>
      </c>
    </row>
    <row r="499" spans="1:35" ht="15.75" hidden="1" x14ac:dyDescent="0.25">
      <c r="A499" s="9">
        <v>495</v>
      </c>
      <c r="B499" s="26"/>
      <c r="C499" s="34"/>
      <c r="D499" s="34"/>
      <c r="E499" s="46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2">
        <f t="shared" si="50"/>
        <v>0</v>
      </c>
      <c r="Q499" s="40" t="str">
        <f t="shared" si="51"/>
        <v>(0, 0, 0)</v>
      </c>
      <c r="R499" s="40">
        <f>COUNTIFS(Pirma_Karta[Līga],Pirma_Karta[[#This Row],[Līga]],Pirma_Karta[[GS Kopā ]],"&gt;"&amp;Pirma_Karta[[#This Row],[GS Kopā ]])+1</f>
        <v>1</v>
      </c>
      <c r="S499" s="46"/>
      <c r="T499" s="214"/>
      <c r="U499" s="214"/>
      <c r="V499" s="214"/>
      <c r="W499" s="214"/>
      <c r="X499" s="214"/>
      <c r="Y499" s="214"/>
      <c r="Z499" s="214"/>
      <c r="AA499" s="214"/>
      <c r="AB499" s="214"/>
      <c r="AC499" s="214"/>
      <c r="AD499" s="16">
        <f t="shared" si="49"/>
        <v>0</v>
      </c>
      <c r="AE499" s="17" t="str">
        <f t="shared" si="48"/>
        <v>(0, 0, 0)</v>
      </c>
      <c r="AF499" s="17">
        <f>COUNTIFS(Pirma_Karta[Līga],Pirma_Karta[[#This Row],[Līga]],Pirma_Karta[VS Kopā],"&gt;"&amp;Pirma_Karta[[#This Row],[VS Kopā]])+1</f>
        <v>1</v>
      </c>
      <c r="AG499" s="19">
        <f t="shared" si="52"/>
        <v>0</v>
      </c>
      <c r="AH499" s="15">
        <f>RANK(Pirma_Karta[[#This Row],[Punkti
 (GS + VS)]],Pirma_Karta[Punkti
 (GS + VS)],0)</f>
        <v>162</v>
      </c>
      <c r="AI499" s="15">
        <f>COUNTIFS(Pirma_Karta[Līga],Pirma_Karta[[#This Row],[Līga]],Pirma_Karta[Punkti
 (GS + VS)],"&gt;"&amp;Pirma_Karta[Punkti
 (GS + VS)])+1</f>
        <v>1</v>
      </c>
    </row>
    <row r="500" spans="1:35" ht="16.5" hidden="1" thickBot="1" x14ac:dyDescent="0.3">
      <c r="A500" s="9">
        <v>496</v>
      </c>
      <c r="B500" s="93"/>
      <c r="C500" s="94"/>
      <c r="D500" s="94"/>
      <c r="E500" s="95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13">
        <f t="shared" si="50"/>
        <v>0</v>
      </c>
      <c r="Q500" s="40" t="str">
        <f t="shared" si="51"/>
        <v>(0, 0, 0)</v>
      </c>
      <c r="R500" s="40">
        <f>COUNTIFS(Pirma_Karta[Līga],Pirma_Karta[[#This Row],[Līga]],Pirma_Karta[[GS Kopā ]],"&gt;"&amp;Pirma_Karta[[#This Row],[GS Kopā ]])+1</f>
        <v>1</v>
      </c>
      <c r="S500" s="95"/>
      <c r="T500" s="217"/>
      <c r="U500" s="217"/>
      <c r="V500" s="217"/>
      <c r="W500" s="217"/>
      <c r="X500" s="217"/>
      <c r="Y500" s="217"/>
      <c r="Z500" s="217"/>
      <c r="AA500" s="217"/>
      <c r="AB500" s="217"/>
      <c r="AC500" s="217"/>
      <c r="AD500" s="20">
        <f t="shared" si="49"/>
        <v>0</v>
      </c>
      <c r="AE500" s="21" t="str">
        <f t="shared" si="48"/>
        <v>(0, 0, 0)</v>
      </c>
      <c r="AF500" s="21">
        <f>COUNTIFS(Pirma_Karta[Līga],Pirma_Karta[[#This Row],[Līga]],Pirma_Karta[VS Kopā],"&gt;"&amp;Pirma_Karta[[#This Row],[VS Kopā]])+1</f>
        <v>1</v>
      </c>
      <c r="AG500" s="22">
        <f t="shared" si="52"/>
        <v>0</v>
      </c>
      <c r="AH500" s="15">
        <f>RANK(Pirma_Karta[[#This Row],[Punkti
 (GS + VS)]],Pirma_Karta[Punkti
 (GS + VS)],0)</f>
        <v>162</v>
      </c>
      <c r="AI500" s="15">
        <f>COUNTIFS(Pirma_Karta[Līga],Pirma_Karta[[#This Row],[Līga]],Pirma_Karta[Punkti
 (GS + VS)],"&gt;"&amp;Pirma_Karta[Punkti
 (GS + VS)])+1</f>
        <v>1</v>
      </c>
    </row>
    <row r="501" spans="1:35" x14ac:dyDescent="0.25">
      <c r="D501" s="218">
        <f>COUNTA(Pirma_Karta[Dalībnieks])</f>
        <v>171</v>
      </c>
      <c r="E501" s="218">
        <f>COUNTA(Pirma_Karta[GS Maiņa
(Maiņa-Logs)])</f>
        <v>156</v>
      </c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>
        <f>COUNTA(Pirma_Karta[VS Maiņa
(Maiņa-Logs)])</f>
        <v>145</v>
      </c>
    </row>
  </sheetData>
  <sheetProtection algorithmName="SHA-512" hashValue="jDXbPCw0Z437M4gsLQKhx18S9aqbe0PnbAWmwfedmw6udaKw1rSLkQ8ZlVcWMooYMWfchtFq+8k1lohzU1fGLg==" saltValue="+VZNaLeKSKag62iWfGtqdg==" spinCount="100000" sheet="1" objects="1" scenarios="1" selectLockedCells="1" sort="0"/>
  <mergeCells count="9">
    <mergeCell ref="B1:D1"/>
    <mergeCell ref="F3:O3"/>
    <mergeCell ref="E2:Q2"/>
    <mergeCell ref="P3:Q3"/>
    <mergeCell ref="AD3:AE3"/>
    <mergeCell ref="T3:X3"/>
    <mergeCell ref="Y3:AC3"/>
    <mergeCell ref="S2:AE2"/>
    <mergeCell ref="E1:Q1"/>
  </mergeCells>
  <conditionalFormatting sqref="D5:D500">
    <cfRule type="duplicateValues" dxfId="13" priority="22"/>
    <cfRule type="duplicateValues" dxfId="12" priority="24"/>
    <cfRule type="duplicateValues" dxfId="11" priority="33"/>
  </conditionalFormatting>
  <conditionalFormatting sqref="AI5:AI500">
    <cfRule type="cellIs" dxfId="10" priority="6" operator="between">
      <formula>1</formula>
      <formula>1</formula>
    </cfRule>
    <cfRule type="cellIs" dxfId="9" priority="21" operator="between">
      <formula>1</formula>
      <formula>12</formula>
    </cfRule>
  </conditionalFormatting>
  <conditionalFormatting sqref="F5:O50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4:AC500 T5:AC17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500">
    <cfRule type="cellIs" dxfId="8" priority="2" operator="between">
      <formula>1</formula>
      <formula>12</formula>
    </cfRule>
  </conditionalFormatting>
  <conditionalFormatting sqref="AF5:AF500">
    <cfRule type="cellIs" dxfId="7" priority="1" operator="between">
      <formula>1</formula>
      <formula>12</formula>
    </cfRule>
  </conditionalFormatting>
  <pageMargins left="0.25" right="0.25" top="0.75" bottom="0.75" header="0.3" footer="0.3"/>
  <pageSetup paperSize="9" scale="10" orientation="landscape" horizontalDpi="360" verticalDpi="360" r:id="rId1"/>
  <headerFooter>
    <oddFooter>Page &amp;P of &amp;N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E403A1-4097-4A1A-9B01-149B2954F477}">
          <x14:formula1>
            <xm:f>xx!$A$2:$A$7</xm:f>
          </x14:formula1>
          <xm:sqref>C5:C500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AD76-CB61-481B-BCCB-6C08742C77B3}">
  <sheetPr>
    <pageSetUpPr fitToPage="1"/>
  </sheetPr>
  <dimension ref="A1:AL52"/>
  <sheetViews>
    <sheetView topLeftCell="B1" workbookViewId="0">
      <selection activeCell="C20" sqref="C20"/>
    </sheetView>
  </sheetViews>
  <sheetFormatPr defaultColWidth="9.140625" defaultRowHeight="15" x14ac:dyDescent="0.25"/>
  <cols>
    <col min="1" max="1" width="9.140625" style="9"/>
    <col min="2" max="2" width="11.5703125" style="121" customWidth="1"/>
    <col min="3" max="3" width="5.7109375" style="121" customWidth="1"/>
    <col min="4" max="4" width="5.42578125" style="121" customWidth="1"/>
    <col min="5" max="5" width="11.28515625" style="121" customWidth="1"/>
    <col min="6" max="6" width="21.28515625" style="121" customWidth="1"/>
    <col min="7" max="7" width="14.5703125" style="176" hidden="1" customWidth="1"/>
    <col min="8" max="8" width="13.7109375" style="176" customWidth="1"/>
    <col min="9" max="9" width="7.28515625" style="170" hidden="1" customWidth="1"/>
    <col min="10" max="14" width="5.28515625" style="121" customWidth="1"/>
    <col min="15" max="15" width="12.28515625" style="121" customWidth="1"/>
    <col min="16" max="16" width="12" style="121" customWidth="1"/>
    <col min="17" max="19" width="9.7109375" style="121" customWidth="1"/>
    <col min="20" max="20" width="13" style="121" customWidth="1"/>
    <col min="21" max="21" width="5.5703125" style="120" hidden="1" customWidth="1"/>
    <col min="22" max="23" width="5.28515625" style="121" customWidth="1"/>
    <col min="24" max="24" width="5.28515625" style="177" customWidth="1"/>
    <col min="25" max="25" width="5.28515625" style="178" customWidth="1"/>
    <col min="26" max="26" width="5.28515625" style="179" customWidth="1"/>
    <col min="27" max="27" width="12.28515625" style="121" customWidth="1"/>
    <col min="28" max="28" width="11.28515625" style="121" customWidth="1"/>
    <col min="29" max="31" width="9.7109375" style="121" customWidth="1"/>
    <col min="32" max="35" width="6.7109375" style="121" customWidth="1"/>
    <col min="36" max="36" width="10.28515625" style="120" customWidth="1"/>
    <col min="37" max="37" width="10.7109375" style="121" customWidth="1"/>
    <col min="38" max="38" width="9.140625" style="120"/>
    <col min="39" max="39" width="12.7109375" style="121" customWidth="1"/>
    <col min="40" max="41" width="9.140625" style="121"/>
    <col min="42" max="42" width="12.7109375" style="121" customWidth="1"/>
    <col min="43" max="43" width="18" style="121" customWidth="1"/>
    <col min="44" max="16384" width="9.140625" style="121"/>
  </cols>
  <sheetData>
    <row r="1" spans="1:38" ht="41.25" customHeight="1" thickBot="1" x14ac:dyDescent="0.3">
      <c r="B1" s="239" t="s">
        <v>350</v>
      </c>
      <c r="C1" s="239"/>
      <c r="D1" s="239"/>
      <c r="E1" s="240"/>
      <c r="F1" s="240"/>
      <c r="G1" s="115"/>
      <c r="H1" s="115"/>
      <c r="I1" s="116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8"/>
      <c r="V1" s="117"/>
      <c r="W1" s="117"/>
      <c r="X1" s="119"/>
      <c r="Y1" s="119"/>
      <c r="Z1" s="119"/>
      <c r="AA1" s="117"/>
      <c r="AB1" s="117"/>
      <c r="AC1" s="117"/>
      <c r="AD1" s="117"/>
      <c r="AE1" s="117"/>
      <c r="AF1" s="117"/>
      <c r="AG1" s="117"/>
      <c r="AH1" s="117"/>
      <c r="AI1" s="117"/>
      <c r="AJ1" s="118"/>
      <c r="AK1" s="117"/>
    </row>
    <row r="2" spans="1:38" ht="21" customHeight="1" thickBot="1" x14ac:dyDescent="0.3">
      <c r="F2" s="117"/>
      <c r="G2" s="122"/>
      <c r="H2" s="123"/>
      <c r="I2" s="227" t="s">
        <v>1</v>
      </c>
      <c r="J2" s="227"/>
      <c r="K2" s="227"/>
      <c r="L2" s="227"/>
      <c r="M2" s="227"/>
      <c r="N2" s="227"/>
      <c r="O2" s="227"/>
      <c r="P2" s="227"/>
      <c r="Q2" s="124"/>
      <c r="R2" s="124"/>
      <c r="S2" s="125"/>
      <c r="T2" s="126"/>
      <c r="U2" s="124"/>
      <c r="V2" s="236" t="s">
        <v>2</v>
      </c>
      <c r="W2" s="236"/>
      <c r="X2" s="236"/>
      <c r="Y2" s="236"/>
      <c r="Z2" s="236"/>
      <c r="AA2" s="236"/>
      <c r="AB2" s="236"/>
      <c r="AC2" s="236"/>
      <c r="AD2" s="236"/>
      <c r="AE2" s="244"/>
      <c r="AF2" s="127"/>
      <c r="AG2" s="127"/>
      <c r="AH2" s="127"/>
      <c r="AI2" s="127"/>
      <c r="AJ2" s="127"/>
      <c r="AK2" s="128"/>
    </row>
    <row r="3" spans="1:38" ht="50.25" customHeight="1" thickBot="1" x14ac:dyDescent="0.3">
      <c r="F3" s="117"/>
      <c r="G3" s="122"/>
      <c r="H3" s="129"/>
      <c r="I3" s="130"/>
      <c r="J3" s="223" t="s">
        <v>3</v>
      </c>
      <c r="K3" s="224"/>
      <c r="L3" s="224"/>
      <c r="M3" s="224"/>
      <c r="N3" s="224"/>
      <c r="O3" s="224"/>
      <c r="P3" s="225"/>
      <c r="Q3" s="131"/>
      <c r="R3" s="131"/>
      <c r="S3" s="132"/>
      <c r="T3" s="133"/>
      <c r="U3" s="134"/>
      <c r="V3" s="241" t="s">
        <v>351</v>
      </c>
      <c r="W3" s="242"/>
      <c r="X3" s="242"/>
      <c r="Y3" s="242"/>
      <c r="Z3" s="242"/>
      <c r="AA3" s="242"/>
      <c r="AB3" s="243"/>
      <c r="AC3" s="245"/>
      <c r="AD3" s="245"/>
      <c r="AE3" s="246"/>
      <c r="AF3" s="135"/>
      <c r="AG3" s="135"/>
      <c r="AH3" s="135"/>
      <c r="AI3" s="135"/>
      <c r="AJ3" s="121"/>
      <c r="AL3" s="121"/>
    </row>
    <row r="4" spans="1:38" ht="63" customHeight="1" thickBot="1" x14ac:dyDescent="0.3">
      <c r="A4" s="9" t="s">
        <v>6</v>
      </c>
      <c r="B4" s="136" t="s">
        <v>7</v>
      </c>
      <c r="C4" s="136" t="s">
        <v>1</v>
      </c>
      <c r="D4" s="136" t="s">
        <v>2</v>
      </c>
      <c r="E4" s="137" t="s">
        <v>8</v>
      </c>
      <c r="F4" s="138" t="s">
        <v>9</v>
      </c>
      <c r="G4" s="139" t="s">
        <v>378</v>
      </c>
      <c r="H4" s="140" t="s">
        <v>368</v>
      </c>
      <c r="I4" s="141" t="s">
        <v>352</v>
      </c>
      <c r="J4" s="142" t="s">
        <v>11</v>
      </c>
      <c r="K4" s="142" t="s">
        <v>12</v>
      </c>
      <c r="L4" s="142" t="s">
        <v>13</v>
      </c>
      <c r="M4" s="142" t="s">
        <v>14</v>
      </c>
      <c r="N4" s="142" t="s">
        <v>15</v>
      </c>
      <c r="O4" s="143" t="s">
        <v>376</v>
      </c>
      <c r="P4" s="144" t="s">
        <v>22</v>
      </c>
      <c r="Q4" s="136" t="s">
        <v>370</v>
      </c>
      <c r="R4" s="143" t="s">
        <v>375</v>
      </c>
      <c r="S4" s="145" t="s">
        <v>371</v>
      </c>
      <c r="T4" s="140" t="s">
        <v>369</v>
      </c>
      <c r="U4" s="146" t="s">
        <v>353</v>
      </c>
      <c r="V4" s="147" t="s">
        <v>24</v>
      </c>
      <c r="W4" s="148" t="s">
        <v>25</v>
      </c>
      <c r="X4" s="148" t="s">
        <v>26</v>
      </c>
      <c r="Y4" s="148" t="s">
        <v>27</v>
      </c>
      <c r="Z4" s="149" t="s">
        <v>28</v>
      </c>
      <c r="AA4" s="143" t="s">
        <v>377</v>
      </c>
      <c r="AB4" s="150" t="s">
        <v>35</v>
      </c>
      <c r="AC4" s="136" t="s">
        <v>372</v>
      </c>
      <c r="AD4" s="143" t="s">
        <v>374</v>
      </c>
      <c r="AE4" s="145" t="s">
        <v>373</v>
      </c>
      <c r="AJ4" s="121"/>
      <c r="AL4" s="121"/>
    </row>
    <row r="5" spans="1:38" ht="16.5" thickBot="1" x14ac:dyDescent="0.3">
      <c r="A5" s="9">
        <v>1</v>
      </c>
      <c r="B5" s="82">
        <f>INDEX(Pirma_Karta[],MATCH(Otra_Karta[[#This Row],[Dalībnieks]],Pirma_Karta[Dalībnieks],0),1)</f>
        <v>67</v>
      </c>
      <c r="C5" s="82" t="s">
        <v>412</v>
      </c>
      <c r="D5" s="82"/>
      <c r="E5" s="83" t="str">
        <f>INDEX(Pirma_Karta[],MATCH(Otra_Karta[[#This Row],[Dalībnieks]],Pirma_Karta[Dalībnieks],0),2)</f>
        <v>Meistarlīga</v>
      </c>
      <c r="F5" s="152" t="s">
        <v>319</v>
      </c>
      <c r="G5" s="44" t="str">
        <f>INDEX(Pirma_Karta[],MATCH(Otra_Karta[[#This Row],[Dalībnieks]],Pirma_Karta[Dalībnieks],0),30)</f>
        <v>(1, 3, 2)</v>
      </c>
      <c r="H5" s="88">
        <f>INDEX(Pirma_Karta[],MATCH(Otra_Karta[[#This Row],[Dalībnieks]],Pirma_Karta[Dalībnieks],0),15)/2</f>
        <v>45.5</v>
      </c>
      <c r="I5" s="153"/>
      <c r="J5" s="154">
        <v>7</v>
      </c>
      <c r="K5" s="154">
        <v>10</v>
      </c>
      <c r="L5" s="154">
        <v>9</v>
      </c>
      <c r="M5" s="154">
        <v>10</v>
      </c>
      <c r="N5" s="154">
        <v>8</v>
      </c>
      <c r="O5" s="65">
        <f t="shared" ref="O5:O52" si="0">SUM(J5:N5)</f>
        <v>44</v>
      </c>
      <c r="P5" s="61" t="str">
        <f t="shared" ref="P5:P52" si="1">"("&amp;COUNTIF(J5:N5,10)&amp;", "&amp;COUNTIF(J5:N5,9)&amp;", "&amp;COUNTIF(J5:N5,8)&amp;")"</f>
        <v>(2, 1, 1)</v>
      </c>
      <c r="Q5" s="62">
        <f>Otra_Karta[[#This Row],[Puse no Pirmās kārtas GS rezultāta]]+Otra_Karta[[#This Row],[Otrās Kārtas
GS Rezultāts]]</f>
        <v>89.5</v>
      </c>
      <c r="R5" s="63">
        <f>COUNTIFS(Otra_Karta[Līga],Otra_Karta[[#This Row],[Līga]],Otra_Karta[Rezultāts Abās GS Kārtās],"&gt;"&amp;Otra_Karta[Rezultāts Abās GS Kārtās])+1</f>
        <v>1</v>
      </c>
      <c r="S5" s="155">
        <v>1</v>
      </c>
      <c r="T5" s="78">
        <f>INDEX(Pirma_Karta[],MATCH(Otra_Karta[[#This Row],[Dalībnieks]],Pirma_Karta[Dalībnieks],0),29)/2</f>
        <v>37.5</v>
      </c>
      <c r="U5" s="156"/>
      <c r="V5" s="157"/>
      <c r="W5" s="157"/>
      <c r="X5" s="157"/>
      <c r="Y5" s="157"/>
      <c r="Z5" s="157"/>
      <c r="AA5" s="45">
        <f t="shared" ref="AA5:AA52" si="2">SUM(V5:Z5)</f>
        <v>0</v>
      </c>
      <c r="AB5" s="61" t="str">
        <f t="shared" ref="AB5:AB52" si="3">"("&amp;COUNTIF(V5:Z5,10)&amp;", "&amp;COUNTIF(V5:Z5,9)&amp;", "&amp;COUNTIF(V5:Z5,8)&amp;")"</f>
        <v>(0, 0, 0)</v>
      </c>
      <c r="AC5" s="62">
        <f>Otra_Karta[[#This Row],[Puse no Pirmās kārtas VS rezultāta]]+Otra_Karta[[#This Row],[Otrās Kārtas
VS Rezultāts]]</f>
        <v>37.5</v>
      </c>
      <c r="AD5" s="63">
        <f>COUNTIFS(Otra_Karta[Līga],Otra_Karta[[#This Row],[Līga]],Otra_Karta[Rezultāts Abās VS Kārtās],"&gt;"&amp;Otra_Karta[Rezultāts Abās VS Kārtās])+1</f>
        <v>19</v>
      </c>
      <c r="AE5" s="64"/>
      <c r="AJ5" s="121"/>
      <c r="AL5" s="121"/>
    </row>
    <row r="6" spans="1:38" ht="16.5" thickBot="1" x14ac:dyDescent="0.3">
      <c r="A6" s="9">
        <v>2</v>
      </c>
      <c r="B6" s="84">
        <f>INDEX(Pirma_Karta[],MATCH(Otra_Karta[[#This Row],[Dalībnieks]],Pirma_Karta[Dalībnieks],0),1)</f>
        <v>170</v>
      </c>
      <c r="C6" s="82" t="s">
        <v>412</v>
      </c>
      <c r="D6" s="84"/>
      <c r="E6" s="85" t="str">
        <f>INDEX(Pirma_Karta[],MATCH(Otra_Karta[[#This Row],[Dalībnieks]],Pirma_Karta[Dalībnieks],0),2)</f>
        <v>Meistarlīga</v>
      </c>
      <c r="F6" s="48" t="s">
        <v>394</v>
      </c>
      <c r="G6" s="41" t="str">
        <f>INDEX(Pirma_Karta[],MATCH(Otra_Karta[[#This Row],[Dalībnieks]],Pirma_Karta[Dalībnieks],0),30)</f>
        <v>(2, 2, 1)</v>
      </c>
      <c r="H6" s="89">
        <f>INDEX(Pirma_Karta[],MATCH(Otra_Karta[[#This Row],[Dalībnieks]],Pirma_Karta[Dalībnieks],0),15)/2</f>
        <v>48.5</v>
      </c>
      <c r="I6" s="158"/>
      <c r="J6" s="116">
        <v>8</v>
      </c>
      <c r="K6" s="116">
        <v>8</v>
      </c>
      <c r="L6" s="116">
        <v>6</v>
      </c>
      <c r="M6" s="116">
        <v>9</v>
      </c>
      <c r="N6" s="116">
        <v>10</v>
      </c>
      <c r="O6" s="70">
        <f t="shared" si="0"/>
        <v>41</v>
      </c>
      <c r="P6" s="66" t="str">
        <f t="shared" si="1"/>
        <v>(1, 1, 2)</v>
      </c>
      <c r="Q6" s="67">
        <f>Otra_Karta[[#This Row],[Puse no Pirmās kārtas GS rezultāta]]+Otra_Karta[[#This Row],[Otrās Kārtas
GS Rezultāts]]</f>
        <v>89.5</v>
      </c>
      <c r="R6" s="68">
        <f>COUNTIFS(Otra_Karta[Līga],Otra_Karta[[#This Row],[Līga]],Otra_Karta[Rezultāts Abās GS Kārtās],"&gt;"&amp;Otra_Karta[Rezultāts Abās GS Kārtās])+1</f>
        <v>1</v>
      </c>
      <c r="S6" s="159">
        <v>2</v>
      </c>
      <c r="T6" s="79">
        <f>INDEX(Pirma_Karta[],MATCH(Otra_Karta[[#This Row],[Dalībnieks]],Pirma_Karta[Dalībnieks],0),29)/2</f>
        <v>37</v>
      </c>
      <c r="U6" s="160"/>
      <c r="V6" s="161"/>
      <c r="W6" s="161"/>
      <c r="X6" s="161"/>
      <c r="Y6" s="161"/>
      <c r="Z6" s="161"/>
      <c r="AA6" s="42">
        <f t="shared" si="2"/>
        <v>0</v>
      </c>
      <c r="AB6" s="66" t="str">
        <f t="shared" si="3"/>
        <v>(0, 0, 0)</v>
      </c>
      <c r="AC6" s="67">
        <f>Otra_Karta[[#This Row],[Puse no Pirmās kārtas VS rezultāta]]+Otra_Karta[[#This Row],[Otrās Kārtas
VS Rezultāts]]</f>
        <v>37</v>
      </c>
      <c r="AD6" s="68">
        <f>COUNTIFS(Otra_Karta[Līga],Otra_Karta[[#This Row],[Līga]],Otra_Karta[Rezultāts Abās VS Kārtās],"&gt;"&amp;Otra_Karta[Rezultāts Abās VS Kārtās])+1</f>
        <v>20</v>
      </c>
      <c r="AE6" s="69"/>
      <c r="AJ6" s="121"/>
      <c r="AL6" s="121"/>
    </row>
    <row r="7" spans="1:38" ht="16.5" thickBot="1" x14ac:dyDescent="0.3">
      <c r="A7" s="9">
        <v>3</v>
      </c>
      <c r="B7" s="84">
        <f>INDEX(Pirma_Karta[],MATCH(Otra_Karta[[#This Row],[Dalībnieks]],Pirma_Karta[Dalībnieks],0),1)</f>
        <v>87</v>
      </c>
      <c r="C7" s="82" t="s">
        <v>412</v>
      </c>
      <c r="D7" s="84"/>
      <c r="E7" s="85" t="str">
        <f>INDEX(Pirma_Karta[],MATCH(Otra_Karta[[#This Row],[Dalībnieks]],Pirma_Karta[Dalībnieks],0),2)</f>
        <v>Meistarlīga</v>
      </c>
      <c r="F7" s="152" t="s">
        <v>320</v>
      </c>
      <c r="G7" s="41" t="str">
        <f>INDEX(Pirma_Karta[],MATCH(Otra_Karta[[#This Row],[Dalībnieks]],Pirma_Karta[Dalībnieks],0),30)</f>
        <v>(0, 1, 2)</v>
      </c>
      <c r="H7" s="89">
        <f>INDEX(Pirma_Karta[],MATCH(Otra_Karta[[#This Row],[Dalībnieks]],Pirma_Karta[Dalībnieks],0),15)/2</f>
        <v>43.5</v>
      </c>
      <c r="I7" s="158"/>
      <c r="J7" s="116">
        <v>8</v>
      </c>
      <c r="K7" s="116">
        <v>9</v>
      </c>
      <c r="L7" s="116">
        <v>10</v>
      </c>
      <c r="M7" s="116">
        <v>10</v>
      </c>
      <c r="N7" s="116">
        <v>8</v>
      </c>
      <c r="O7" s="70">
        <f t="shared" si="0"/>
        <v>45</v>
      </c>
      <c r="P7" s="66" t="str">
        <f t="shared" si="1"/>
        <v>(2, 1, 2)</v>
      </c>
      <c r="Q7" s="67">
        <f>Otra_Karta[[#This Row],[Puse no Pirmās kārtas GS rezultāta]]+Otra_Karta[[#This Row],[Otrās Kārtas
GS Rezultāts]]</f>
        <v>88.5</v>
      </c>
      <c r="R7" s="68">
        <f>COUNTIFS(Otra_Karta[Līga],Otra_Karta[[#This Row],[Līga]],Otra_Karta[Rezultāts Abās GS Kārtās],"&gt;"&amp;Otra_Karta[Rezultāts Abās GS Kārtās])+1</f>
        <v>3</v>
      </c>
      <c r="S7" s="159">
        <v>3</v>
      </c>
      <c r="T7" s="79">
        <f>INDEX(Pirma_Karta[],MATCH(Otra_Karta[[#This Row],[Dalībnieks]],Pirma_Karta[Dalībnieks],0),29)/2</f>
        <v>20.5</v>
      </c>
      <c r="U7" s="160"/>
      <c r="V7" s="161"/>
      <c r="W7" s="161"/>
      <c r="X7" s="161"/>
      <c r="Y7" s="161"/>
      <c r="Z7" s="161"/>
      <c r="AA7" s="42">
        <f t="shared" si="2"/>
        <v>0</v>
      </c>
      <c r="AB7" s="66" t="str">
        <f t="shared" si="3"/>
        <v>(0, 0, 0)</v>
      </c>
      <c r="AC7" s="67">
        <f>Otra_Karta[[#This Row],[Puse no Pirmās kārtas VS rezultāta]]+Otra_Karta[[#This Row],[Otrās Kārtas
VS Rezultāts]]</f>
        <v>20.5</v>
      </c>
      <c r="AD7" s="68">
        <f>COUNTIFS(Otra_Karta[Līga],Otra_Karta[[#This Row],[Līga]],Otra_Karta[Rezultāts Abās VS Kārtās],"&gt;"&amp;Otra_Karta[Rezultāts Abās VS Kārtās])+1</f>
        <v>22</v>
      </c>
      <c r="AE7" s="69"/>
      <c r="AJ7" s="121"/>
      <c r="AL7" s="121"/>
    </row>
    <row r="8" spans="1:38" ht="16.5" thickBot="1" x14ac:dyDescent="0.3">
      <c r="A8" s="9">
        <v>4</v>
      </c>
      <c r="B8" s="84">
        <f>INDEX(Pirma_Karta[],MATCH(Otra_Karta[[#This Row],[Dalībnieks]],Pirma_Karta[Dalībnieks],0),1)</f>
        <v>102</v>
      </c>
      <c r="C8" s="82" t="s">
        <v>412</v>
      </c>
      <c r="D8" s="84"/>
      <c r="E8" s="85" t="str">
        <f>INDEX(Pirma_Karta[],MATCH(Otra_Karta[[#This Row],[Dalībnieks]],Pirma_Karta[Dalībnieks],0),2)</f>
        <v>Meistarlīga</v>
      </c>
      <c r="F8" s="152" t="s">
        <v>340</v>
      </c>
      <c r="G8" s="41" t="str">
        <f>INDEX(Pirma_Karta[],MATCH(Otra_Karta[[#This Row],[Dalībnieks]],Pirma_Karta[Dalībnieks],0),30)</f>
        <v>(1, 5, 3)</v>
      </c>
      <c r="H8" s="89">
        <f>INDEX(Pirma_Karta[],MATCH(Otra_Karta[[#This Row],[Dalībnieks]],Pirma_Karta[Dalībnieks],0),15)/2</f>
        <v>46.5</v>
      </c>
      <c r="I8" s="158"/>
      <c r="J8" s="116">
        <v>6</v>
      </c>
      <c r="K8" s="116">
        <v>8</v>
      </c>
      <c r="L8" s="116">
        <v>8</v>
      </c>
      <c r="M8" s="116">
        <v>10</v>
      </c>
      <c r="N8" s="116">
        <v>8</v>
      </c>
      <c r="O8" s="70">
        <f t="shared" si="0"/>
        <v>40</v>
      </c>
      <c r="P8" s="66" t="str">
        <f t="shared" si="1"/>
        <v>(1, 0, 3)</v>
      </c>
      <c r="Q8" s="67">
        <f>Otra_Karta[[#This Row],[Puse no Pirmās kārtas GS rezultāta]]+Otra_Karta[[#This Row],[Otrās Kārtas
GS Rezultāts]]</f>
        <v>86.5</v>
      </c>
      <c r="R8" s="68">
        <f>COUNTIFS(Otra_Karta[Līga],Otra_Karta[[#This Row],[Līga]],Otra_Karta[Rezultāts Abās GS Kārtās],"&gt;"&amp;Otra_Karta[Rezultāts Abās GS Kārtās])+1</f>
        <v>4</v>
      </c>
      <c r="S8" s="112">
        <v>4</v>
      </c>
      <c r="T8" s="79">
        <f>INDEX(Pirma_Karta[],MATCH(Otra_Karta[[#This Row],[Dalībnieks]],Pirma_Karta[Dalībnieks],0),29)/2</f>
        <v>43</v>
      </c>
      <c r="U8" s="160"/>
      <c r="V8" s="161"/>
      <c r="W8" s="161"/>
      <c r="X8" s="161"/>
      <c r="Y8" s="161"/>
      <c r="Z8" s="161"/>
      <c r="AA8" s="42">
        <f t="shared" si="2"/>
        <v>0</v>
      </c>
      <c r="AB8" s="66" t="str">
        <f t="shared" si="3"/>
        <v>(0, 0, 0)</v>
      </c>
      <c r="AC8" s="67">
        <f>Otra_Karta[[#This Row],[Puse no Pirmās kārtas VS rezultāta]]+Otra_Karta[[#This Row],[Otrās Kārtas
VS Rezultāts]]</f>
        <v>43</v>
      </c>
      <c r="AD8" s="68">
        <f>COUNTIFS(Otra_Karta[Līga],Otra_Karta[[#This Row],[Līga]],Otra_Karta[Rezultāts Abās VS Kārtās],"&gt;"&amp;Otra_Karta[Rezultāts Abās VS Kārtās])+1</f>
        <v>15</v>
      </c>
      <c r="AE8" s="69"/>
      <c r="AJ8" s="121"/>
      <c r="AL8" s="121"/>
    </row>
    <row r="9" spans="1:38" ht="16.5" thickBot="1" x14ac:dyDescent="0.3">
      <c r="A9" s="9">
        <v>5</v>
      </c>
      <c r="B9" s="84">
        <f>INDEX(Pirma_Karta[],MATCH(Otra_Karta[[#This Row],[Dalībnieks]],Pirma_Karta[Dalībnieks],0),1)</f>
        <v>74</v>
      </c>
      <c r="C9" s="82" t="s">
        <v>412</v>
      </c>
      <c r="D9" s="84"/>
      <c r="E9" s="85" t="str">
        <f>INDEX(Pirma_Karta[],MATCH(Otra_Karta[[#This Row],[Dalībnieks]],Pirma_Karta[Dalībnieks],0),2)</f>
        <v>Meistarlīga</v>
      </c>
      <c r="F9" s="152" t="s">
        <v>283</v>
      </c>
      <c r="G9" s="41" t="str">
        <f>INDEX(Pirma_Karta[],MATCH(Otra_Karta[[#This Row],[Dalībnieks]],Pirma_Karta[Dalībnieks],0),30)</f>
        <v>(0, 0, 0)</v>
      </c>
      <c r="H9" s="89">
        <f>INDEX(Pirma_Karta[],MATCH(Otra_Karta[[#This Row],[Dalībnieks]],Pirma_Karta[Dalībnieks],0),15)/2</f>
        <v>45</v>
      </c>
      <c r="I9" s="158"/>
      <c r="J9" s="116">
        <v>10</v>
      </c>
      <c r="K9" s="116">
        <v>9</v>
      </c>
      <c r="L9" s="116">
        <v>10</v>
      </c>
      <c r="M9" s="116">
        <v>2</v>
      </c>
      <c r="N9" s="116">
        <v>10</v>
      </c>
      <c r="O9" s="70">
        <f t="shared" si="0"/>
        <v>41</v>
      </c>
      <c r="P9" s="66" t="str">
        <f t="shared" si="1"/>
        <v>(3, 1, 0)</v>
      </c>
      <c r="Q9" s="67">
        <f>Otra_Karta[[#This Row],[Puse no Pirmās kārtas GS rezultāta]]+Otra_Karta[[#This Row],[Otrās Kārtas
GS Rezultāts]]</f>
        <v>86</v>
      </c>
      <c r="R9" s="68">
        <f>COUNTIFS(Otra_Karta[Līga],Otra_Karta[[#This Row],[Līga]],Otra_Karta[Rezultāts Abās GS Kārtās],"&gt;"&amp;Otra_Karta[Rezultāts Abās GS Kārtās])+1</f>
        <v>5</v>
      </c>
      <c r="S9" s="112">
        <v>5</v>
      </c>
      <c r="T9" s="79">
        <f>INDEX(Pirma_Karta[],MATCH(Otra_Karta[[#This Row],[Dalībnieks]],Pirma_Karta[Dalībnieks],0),29)/2</f>
        <v>0</v>
      </c>
      <c r="U9" s="160"/>
      <c r="V9" s="161"/>
      <c r="W9" s="161"/>
      <c r="X9" s="161"/>
      <c r="Y9" s="161"/>
      <c r="Z9" s="161"/>
      <c r="AA9" s="42">
        <f t="shared" si="2"/>
        <v>0</v>
      </c>
      <c r="AB9" s="66" t="str">
        <f t="shared" si="3"/>
        <v>(0, 0, 0)</v>
      </c>
      <c r="AC9" s="67">
        <f>Otra_Karta[[#This Row],[Puse no Pirmās kārtas VS rezultāta]]+Otra_Karta[[#This Row],[Otrās Kārtas
VS Rezultāts]]</f>
        <v>0</v>
      </c>
      <c r="AD9" s="68">
        <f>COUNTIFS(Otra_Karta[Līga],Otra_Karta[[#This Row],[Līga]],Otra_Karta[Rezultāts Abās VS Kārtās],"&gt;"&amp;Otra_Karta[Rezultāts Abās VS Kārtās])+1</f>
        <v>24</v>
      </c>
      <c r="AE9" s="69"/>
      <c r="AJ9" s="121"/>
      <c r="AL9" s="121"/>
    </row>
    <row r="10" spans="1:38" ht="16.5" thickBot="1" x14ac:dyDescent="0.3">
      <c r="A10" s="9">
        <v>6</v>
      </c>
      <c r="B10" s="84">
        <f>INDEX(Pirma_Karta[],MATCH(Otra_Karta[[#This Row],[Dalībnieks]],Pirma_Karta[Dalībnieks],0),1)</f>
        <v>138</v>
      </c>
      <c r="C10" s="82" t="s">
        <v>412</v>
      </c>
      <c r="D10" s="84"/>
      <c r="E10" s="85" t="str">
        <f>INDEX(Pirma_Karta[],MATCH(Otra_Karta[[#This Row],[Dalībnieks]],Pirma_Karta[Dalībnieks],0),2)</f>
        <v>Meistarlīga</v>
      </c>
      <c r="F10" s="152" t="s">
        <v>205</v>
      </c>
      <c r="G10" s="41" t="str">
        <f>INDEX(Pirma_Karta[],MATCH(Otra_Karta[[#This Row],[Dalībnieks]],Pirma_Karta[Dalībnieks],0),30)</f>
        <v>(6, 3, 1)</v>
      </c>
      <c r="H10" s="89">
        <f>INDEX(Pirma_Karta[],MATCH(Otra_Karta[[#This Row],[Dalībnieks]],Pirma_Karta[Dalībnieks],0),15)/2</f>
        <v>43.5</v>
      </c>
      <c r="I10" s="158"/>
      <c r="J10" s="116">
        <v>8</v>
      </c>
      <c r="K10" s="116">
        <v>9</v>
      </c>
      <c r="L10" s="116">
        <v>10</v>
      </c>
      <c r="M10" s="116">
        <v>6</v>
      </c>
      <c r="N10" s="116">
        <v>9</v>
      </c>
      <c r="O10" s="70">
        <f t="shared" si="0"/>
        <v>42</v>
      </c>
      <c r="P10" s="66" t="str">
        <f t="shared" si="1"/>
        <v>(1, 2, 1)</v>
      </c>
      <c r="Q10" s="67">
        <f>Otra_Karta[[#This Row],[Puse no Pirmās kārtas GS rezultāta]]+Otra_Karta[[#This Row],[Otrās Kārtas
GS Rezultāts]]</f>
        <v>85.5</v>
      </c>
      <c r="R10" s="68">
        <f>COUNTIFS(Otra_Karta[Līga],Otra_Karta[[#This Row],[Līga]],Otra_Karta[Rezultāts Abās GS Kārtās],"&gt;"&amp;Otra_Karta[Rezultāts Abās GS Kārtās])+1</f>
        <v>6</v>
      </c>
      <c r="S10" s="112">
        <v>6</v>
      </c>
      <c r="T10" s="79">
        <f>INDEX(Pirma_Karta[],MATCH(Otra_Karta[[#This Row],[Dalībnieks]],Pirma_Karta[Dalībnieks],0),29)/2</f>
        <v>47.5</v>
      </c>
      <c r="U10" s="160"/>
      <c r="V10" s="161"/>
      <c r="W10" s="161"/>
      <c r="X10" s="161"/>
      <c r="Y10" s="161"/>
      <c r="Z10" s="161"/>
      <c r="AA10" s="42">
        <f t="shared" si="2"/>
        <v>0</v>
      </c>
      <c r="AB10" s="66" t="str">
        <f t="shared" si="3"/>
        <v>(0, 0, 0)</v>
      </c>
      <c r="AC10" s="67">
        <f>Otra_Karta[[#This Row],[Puse no Pirmās kārtas VS rezultāta]]+Otra_Karta[[#This Row],[Otrās Kārtas
VS Rezultāts]]</f>
        <v>47.5</v>
      </c>
      <c r="AD10" s="68">
        <f>COUNTIFS(Otra_Karta[Līga],Otra_Karta[[#This Row],[Līga]],Otra_Karta[Rezultāts Abās VS Kārtās],"&gt;"&amp;Otra_Karta[Rezultāts Abās VS Kārtās])+1</f>
        <v>13</v>
      </c>
      <c r="AE10" s="69"/>
      <c r="AJ10" s="121"/>
      <c r="AL10" s="121"/>
    </row>
    <row r="11" spans="1:38" ht="16.5" thickBot="1" x14ac:dyDescent="0.3">
      <c r="A11" s="9">
        <v>7</v>
      </c>
      <c r="B11" s="84">
        <f>INDEX(Pirma_Karta[],MATCH(Otra_Karta[[#This Row],[Dalībnieks]],Pirma_Karta[Dalībnieks],0),1)</f>
        <v>157</v>
      </c>
      <c r="C11" s="82" t="s">
        <v>412</v>
      </c>
      <c r="D11" s="84"/>
      <c r="E11" s="85" t="str">
        <f>INDEX(Pirma_Karta[],MATCH(Otra_Karta[[#This Row],[Dalībnieks]],Pirma_Karta[Dalībnieks],0),2)</f>
        <v>Meistarlīga</v>
      </c>
      <c r="F11" s="152" t="s">
        <v>58</v>
      </c>
      <c r="G11" s="41" t="str">
        <f>INDEX(Pirma_Karta[],MATCH(Otra_Karta[[#This Row],[Dalībnieks]],Pirma_Karta[Dalībnieks],0),30)</f>
        <v>(4, 3, 2)</v>
      </c>
      <c r="H11" s="89">
        <f>INDEX(Pirma_Karta[],MATCH(Otra_Karta[[#This Row],[Dalībnieks]],Pirma_Karta[Dalībnieks],0),15)/2</f>
        <v>43.5</v>
      </c>
      <c r="I11" s="158"/>
      <c r="J11" s="116">
        <v>8</v>
      </c>
      <c r="K11" s="116">
        <v>8</v>
      </c>
      <c r="L11" s="116">
        <v>10</v>
      </c>
      <c r="M11" s="116">
        <v>6</v>
      </c>
      <c r="N11" s="116">
        <v>9</v>
      </c>
      <c r="O11" s="70">
        <f t="shared" si="0"/>
        <v>41</v>
      </c>
      <c r="P11" s="66" t="str">
        <f t="shared" si="1"/>
        <v>(1, 1, 2)</v>
      </c>
      <c r="Q11" s="67">
        <f>Otra_Karta[[#This Row],[Puse no Pirmās kārtas GS rezultāta]]+Otra_Karta[[#This Row],[Otrās Kārtas
GS Rezultāts]]</f>
        <v>84.5</v>
      </c>
      <c r="R11" s="68">
        <f>COUNTIFS(Otra_Karta[Līga],Otra_Karta[[#This Row],[Līga]],Otra_Karta[Rezultāts Abās GS Kārtās],"&gt;"&amp;Otra_Karta[Rezultāts Abās GS Kārtās])+1</f>
        <v>7</v>
      </c>
      <c r="S11" s="112">
        <v>7</v>
      </c>
      <c r="T11" s="79">
        <f>INDEX(Pirma_Karta[],MATCH(Otra_Karta[[#This Row],[Dalībnieks]],Pirma_Karta[Dalībnieks],0),29)/2</f>
        <v>44.5</v>
      </c>
      <c r="U11" s="160"/>
      <c r="V11" s="161"/>
      <c r="W11" s="161"/>
      <c r="X11" s="161"/>
      <c r="Y11" s="161"/>
      <c r="Z11" s="161"/>
      <c r="AA11" s="42">
        <f t="shared" si="2"/>
        <v>0</v>
      </c>
      <c r="AB11" s="66" t="str">
        <f t="shared" si="3"/>
        <v>(0, 0, 0)</v>
      </c>
      <c r="AC11" s="67">
        <f>Otra_Karta[[#This Row],[Puse no Pirmās kārtas VS rezultāta]]+Otra_Karta[[#This Row],[Otrās Kārtas
VS Rezultāts]]</f>
        <v>44.5</v>
      </c>
      <c r="AD11" s="68">
        <f>COUNTIFS(Otra_Karta[Līga],Otra_Karta[[#This Row],[Līga]],Otra_Karta[Rezultāts Abās VS Kārtās],"&gt;"&amp;Otra_Karta[Rezultāts Abās VS Kārtās])+1</f>
        <v>14</v>
      </c>
      <c r="AE11" s="69"/>
      <c r="AJ11" s="121"/>
      <c r="AL11" s="121"/>
    </row>
    <row r="12" spans="1:38" ht="16.5" thickBot="1" x14ac:dyDescent="0.3">
      <c r="A12" s="9">
        <v>8</v>
      </c>
      <c r="B12" s="84">
        <f>INDEX(Pirma_Karta[],MATCH(Otra_Karta[[#This Row],[Dalībnieks]],Pirma_Karta[Dalībnieks],0),1)</f>
        <v>5</v>
      </c>
      <c r="C12" s="82" t="s">
        <v>412</v>
      </c>
      <c r="D12" s="84"/>
      <c r="E12" s="85" t="str">
        <f>INDEX(Pirma_Karta[],MATCH(Otra_Karta[[#This Row],[Dalībnieks]],Pirma_Karta[Dalībnieks],0),2)</f>
        <v>Meistarlīga</v>
      </c>
      <c r="F12" s="152" t="s">
        <v>339</v>
      </c>
      <c r="G12" s="41" t="str">
        <f>INDEX(Pirma_Karta[],MATCH(Otra_Karta[[#This Row],[Dalībnieks]],Pirma_Karta[Dalībnieks],0),30)</f>
        <v>(2, 2, 1)</v>
      </c>
      <c r="H12" s="89">
        <f>INDEX(Pirma_Karta[],MATCH(Otra_Karta[[#This Row],[Dalībnieks]],Pirma_Karta[Dalībnieks],0),15)/2</f>
        <v>45.5</v>
      </c>
      <c r="I12" s="158"/>
      <c r="J12" s="116">
        <v>8</v>
      </c>
      <c r="K12" s="116">
        <v>6</v>
      </c>
      <c r="L12" s="116">
        <v>9</v>
      </c>
      <c r="M12" s="116">
        <v>7</v>
      </c>
      <c r="N12" s="116">
        <v>9</v>
      </c>
      <c r="O12" s="70">
        <f t="shared" si="0"/>
        <v>39</v>
      </c>
      <c r="P12" s="71" t="str">
        <f t="shared" si="1"/>
        <v>(0, 2, 1)</v>
      </c>
      <c r="Q12" s="72">
        <f>Otra_Karta[[#This Row],[Puse no Pirmās kārtas GS rezultāta]]+Otra_Karta[[#This Row],[Otrās Kārtas
GS Rezultāts]]</f>
        <v>84.5</v>
      </c>
      <c r="R12" s="73">
        <f>COUNTIFS(Otra_Karta[Līga],Otra_Karta[[#This Row],[Līga]],Otra_Karta[Rezultāts Abās GS Kārtās],"&gt;"&amp;Otra_Karta[Rezultāts Abās GS Kārtās])+1</f>
        <v>7</v>
      </c>
      <c r="S12" s="113">
        <v>8</v>
      </c>
      <c r="T12" s="80">
        <f>INDEX(Pirma_Karta[],MATCH(Otra_Karta[[#This Row],[Dalībnieks]],Pirma_Karta[Dalībnieks],0),29)/2</f>
        <v>24</v>
      </c>
      <c r="U12" s="160"/>
      <c r="V12" s="161"/>
      <c r="W12" s="161"/>
      <c r="X12" s="161"/>
      <c r="Y12" s="161"/>
      <c r="Z12" s="161"/>
      <c r="AA12" s="43">
        <f t="shared" si="2"/>
        <v>0</v>
      </c>
      <c r="AB12" s="71" t="str">
        <f t="shared" si="3"/>
        <v>(0, 0, 0)</v>
      </c>
      <c r="AC12" s="72">
        <f>Otra_Karta[[#This Row],[Puse no Pirmās kārtas VS rezultāta]]+Otra_Karta[[#This Row],[Otrās Kārtas
VS Rezultāts]]</f>
        <v>24</v>
      </c>
      <c r="AD12" s="73">
        <f>COUNTIFS(Otra_Karta[Līga],Otra_Karta[[#This Row],[Līga]],Otra_Karta[Rezultāts Abās VS Kārtās],"&gt;"&amp;Otra_Karta[Rezultāts Abās VS Kārtās])+1</f>
        <v>21</v>
      </c>
      <c r="AE12" s="74"/>
      <c r="AJ12" s="121"/>
      <c r="AL12" s="121"/>
    </row>
    <row r="13" spans="1:38" ht="16.5" thickBot="1" x14ac:dyDescent="0.3">
      <c r="A13" s="9">
        <v>9</v>
      </c>
      <c r="B13" s="84">
        <f>INDEX(Pirma_Karta[],MATCH(Otra_Karta[[#This Row],[Dalībnieks]],Pirma_Karta[Dalībnieks],0),1)</f>
        <v>112</v>
      </c>
      <c r="C13" s="82" t="s">
        <v>412</v>
      </c>
      <c r="D13" s="84"/>
      <c r="E13" s="85" t="str">
        <f>INDEX(Pirma_Karta[],MATCH(Otra_Karta[[#This Row],[Dalībnieks]],Pirma_Karta[Dalībnieks],0),2)</f>
        <v>Meistarlīga</v>
      </c>
      <c r="F13" s="152" t="s">
        <v>140</v>
      </c>
      <c r="G13" s="41" t="str">
        <f>INDEX(Pirma_Karta[],MATCH(Otra_Karta[[#This Row],[Dalībnieks]],Pirma_Karta[Dalībnieks],0),30)</f>
        <v>(2, 4, 1)</v>
      </c>
      <c r="H13" s="89">
        <f>INDEX(Pirma_Karta[],MATCH(Otra_Karta[[#This Row],[Dalībnieks]],Pirma_Karta[Dalībnieks],0),15)/2</f>
        <v>42.5</v>
      </c>
      <c r="I13" s="158"/>
      <c r="J13" s="116">
        <v>8</v>
      </c>
      <c r="K13" s="116">
        <v>4</v>
      </c>
      <c r="L13" s="116">
        <v>8</v>
      </c>
      <c r="M13" s="116">
        <v>10</v>
      </c>
      <c r="N13" s="116">
        <v>7</v>
      </c>
      <c r="O13" s="70">
        <f t="shared" si="0"/>
        <v>37</v>
      </c>
      <c r="P13" s="71" t="str">
        <f t="shared" si="1"/>
        <v>(1, 0, 2)</v>
      </c>
      <c r="Q13" s="72">
        <f>Otra_Karta[[#This Row],[Puse no Pirmās kārtas GS rezultāta]]+Otra_Karta[[#This Row],[Otrās Kārtas
GS Rezultāts]]</f>
        <v>79.5</v>
      </c>
      <c r="R13" s="73">
        <f>COUNTIFS(Otra_Karta[Līga],Otra_Karta[[#This Row],[Līga]],Otra_Karta[Rezultāts Abās GS Kārtās],"&gt;"&amp;Otra_Karta[Rezultāts Abās GS Kārtās])+1</f>
        <v>9</v>
      </c>
      <c r="S13" s="113">
        <v>9</v>
      </c>
      <c r="T13" s="80">
        <f>INDEX(Pirma_Karta[],MATCH(Otra_Karta[[#This Row],[Dalībnieks]],Pirma_Karta[Dalībnieks],0),29)/2</f>
        <v>42</v>
      </c>
      <c r="U13" s="160"/>
      <c r="V13" s="161"/>
      <c r="W13" s="161"/>
      <c r="X13" s="161"/>
      <c r="Y13" s="161"/>
      <c r="Z13" s="161"/>
      <c r="AA13" s="43">
        <f t="shared" si="2"/>
        <v>0</v>
      </c>
      <c r="AB13" s="71" t="str">
        <f t="shared" si="3"/>
        <v>(0, 0, 0)</v>
      </c>
      <c r="AC13" s="72">
        <f>Otra_Karta[[#This Row],[Puse no Pirmās kārtas VS rezultāta]]+Otra_Karta[[#This Row],[Otrās Kārtas
VS Rezultāts]]</f>
        <v>42</v>
      </c>
      <c r="AD13" s="73">
        <f>COUNTIFS(Otra_Karta[Līga],Otra_Karta[[#This Row],[Līga]],Otra_Karta[Rezultāts Abās VS Kārtās],"&gt;"&amp;Otra_Karta[Rezultāts Abās VS Kārtās])+1</f>
        <v>16</v>
      </c>
      <c r="AE13" s="74"/>
      <c r="AJ13" s="121"/>
      <c r="AL13" s="121"/>
    </row>
    <row r="14" spans="1:38" ht="16.5" thickBot="1" x14ac:dyDescent="0.3">
      <c r="A14" s="9">
        <v>10</v>
      </c>
      <c r="B14" s="84">
        <f>INDEX(Pirma_Karta[],MATCH(Otra_Karta[[#This Row],[Dalībnieks]],Pirma_Karta[Dalībnieks],0),1)</f>
        <v>56</v>
      </c>
      <c r="C14" s="82" t="s">
        <v>412</v>
      </c>
      <c r="D14" s="84"/>
      <c r="E14" s="85" t="str">
        <f>INDEX(Pirma_Karta[],MATCH(Otra_Karta[[#This Row],[Dalībnieks]],Pirma_Karta[Dalībnieks],0),2)</f>
        <v>Meistarlīga</v>
      </c>
      <c r="F14" s="152" t="s">
        <v>185</v>
      </c>
      <c r="G14" s="41" t="str">
        <f>INDEX(Pirma_Karta[],MATCH(Otra_Karta[[#This Row],[Dalībnieks]],Pirma_Karta[Dalībnieks],0),30)</f>
        <v>(3, 4, 1)</v>
      </c>
      <c r="H14" s="89">
        <f>INDEX(Pirma_Karta[],MATCH(Otra_Karta[[#This Row],[Dalībnieks]],Pirma_Karta[Dalībnieks],0),15)/2</f>
        <v>43</v>
      </c>
      <c r="I14" s="158"/>
      <c r="J14" s="116">
        <v>10</v>
      </c>
      <c r="K14" s="116">
        <v>8</v>
      </c>
      <c r="L14" s="116">
        <v>3</v>
      </c>
      <c r="M14" s="116">
        <v>7</v>
      </c>
      <c r="N14" s="116">
        <v>7</v>
      </c>
      <c r="O14" s="70">
        <f t="shared" si="0"/>
        <v>35</v>
      </c>
      <c r="P14" s="71" t="str">
        <f t="shared" si="1"/>
        <v>(1, 0, 1)</v>
      </c>
      <c r="Q14" s="72">
        <f>Otra_Karta[[#This Row],[Puse no Pirmās kārtas GS rezultāta]]+Otra_Karta[[#This Row],[Otrās Kārtas
GS Rezultāts]]</f>
        <v>78</v>
      </c>
      <c r="R14" s="73">
        <f>COUNTIFS(Otra_Karta[Līga],Otra_Karta[[#This Row],[Līga]],Otra_Karta[Rezultāts Abās GS Kārtās],"&gt;"&amp;Otra_Karta[Rezultāts Abās GS Kārtās])+1</f>
        <v>10</v>
      </c>
      <c r="S14" s="113">
        <v>10</v>
      </c>
      <c r="T14" s="80">
        <f>INDEX(Pirma_Karta[],MATCH(Otra_Karta[[#This Row],[Dalībnieks]],Pirma_Karta[Dalībnieks],0),29)/2</f>
        <v>40</v>
      </c>
      <c r="U14" s="160"/>
      <c r="V14" s="161"/>
      <c r="W14" s="161"/>
      <c r="X14" s="161"/>
      <c r="Y14" s="161"/>
      <c r="Z14" s="161"/>
      <c r="AA14" s="43">
        <f t="shared" si="2"/>
        <v>0</v>
      </c>
      <c r="AB14" s="71" t="str">
        <f t="shared" si="3"/>
        <v>(0, 0, 0)</v>
      </c>
      <c r="AC14" s="72">
        <f>Otra_Karta[[#This Row],[Puse no Pirmās kārtas VS rezultāta]]+Otra_Karta[[#This Row],[Otrās Kārtas
VS Rezultāts]]</f>
        <v>40</v>
      </c>
      <c r="AD14" s="73">
        <f>COUNTIFS(Otra_Karta[Līga],Otra_Karta[[#This Row],[Līga]],Otra_Karta[Rezultāts Abās VS Kārtās],"&gt;"&amp;Otra_Karta[Rezultāts Abās VS Kārtās])+1</f>
        <v>18</v>
      </c>
      <c r="AE14" s="74"/>
      <c r="AJ14" s="121"/>
      <c r="AL14" s="121"/>
    </row>
    <row r="15" spans="1:38" ht="16.5" thickBot="1" x14ac:dyDescent="0.3">
      <c r="A15" s="9">
        <v>11</v>
      </c>
      <c r="B15" s="84">
        <f>INDEX(Pirma_Karta[],MATCH(Otra_Karta[[#This Row],[Dalībnieks]],Pirma_Karta[Dalībnieks],0),1)</f>
        <v>65</v>
      </c>
      <c r="C15" s="82" t="s">
        <v>412</v>
      </c>
      <c r="D15" s="84"/>
      <c r="E15" s="85" t="str">
        <f>INDEX(Pirma_Karta[],MATCH(Otra_Karta[[#This Row],[Dalībnieks]],Pirma_Karta[Dalībnieks],0),2)</f>
        <v>Meistarlīga</v>
      </c>
      <c r="F15" s="152" t="s">
        <v>188</v>
      </c>
      <c r="G15" s="41" t="str">
        <f>INDEX(Pirma_Karta[],MATCH(Otra_Karta[[#This Row],[Dalībnieks]],Pirma_Karta[Dalībnieks],0),30)</f>
        <v>(0, 0, 2)</v>
      </c>
      <c r="H15" s="89">
        <f>INDEX(Pirma_Karta[],MATCH(Otra_Karta[[#This Row],[Dalībnieks]],Pirma_Karta[Dalībnieks],0),15)/2</f>
        <v>45</v>
      </c>
      <c r="I15" s="158"/>
      <c r="J15" s="116">
        <v>7</v>
      </c>
      <c r="K15" s="116">
        <v>4</v>
      </c>
      <c r="L15" s="116">
        <v>6</v>
      </c>
      <c r="M15" s="116">
        <v>10</v>
      </c>
      <c r="N15" s="116">
        <v>6</v>
      </c>
      <c r="O15" s="70">
        <f t="shared" si="0"/>
        <v>33</v>
      </c>
      <c r="P15" s="71" t="str">
        <f t="shared" si="1"/>
        <v>(1, 0, 0)</v>
      </c>
      <c r="Q15" s="72">
        <f>Otra_Karta[[#This Row],[Puse no Pirmās kārtas GS rezultāta]]+Otra_Karta[[#This Row],[Otrās Kārtas
GS Rezultāts]]</f>
        <v>78</v>
      </c>
      <c r="R15" s="73">
        <f>COUNTIFS(Otra_Karta[Līga],Otra_Karta[[#This Row],[Līga]],Otra_Karta[Rezultāts Abās GS Kārtās],"&gt;"&amp;Otra_Karta[Rezultāts Abās GS Kārtās])+1</f>
        <v>10</v>
      </c>
      <c r="S15" s="113">
        <v>11</v>
      </c>
      <c r="T15" s="80">
        <f>INDEX(Pirma_Karta[],MATCH(Otra_Karta[[#This Row],[Dalībnieks]],Pirma_Karta[Dalībnieks],0),29)/2</f>
        <v>19.5</v>
      </c>
      <c r="U15" s="160"/>
      <c r="V15" s="161"/>
      <c r="W15" s="161"/>
      <c r="X15" s="161"/>
      <c r="Y15" s="161"/>
      <c r="Z15" s="161"/>
      <c r="AA15" s="43">
        <f t="shared" si="2"/>
        <v>0</v>
      </c>
      <c r="AB15" s="71" t="str">
        <f t="shared" si="3"/>
        <v>(0, 0, 0)</v>
      </c>
      <c r="AC15" s="72">
        <f>Otra_Karta[[#This Row],[Puse no Pirmās kārtas VS rezultāta]]+Otra_Karta[[#This Row],[Otrās Kārtas
VS Rezultāts]]</f>
        <v>19.5</v>
      </c>
      <c r="AD15" s="73">
        <f>COUNTIFS(Otra_Karta[Līga],Otra_Karta[[#This Row],[Līga]],Otra_Karta[Rezultāts Abās VS Kārtās],"&gt;"&amp;Otra_Karta[Rezultāts Abās VS Kārtās])+1</f>
        <v>23</v>
      </c>
      <c r="AE15" s="74"/>
      <c r="AJ15" s="121"/>
      <c r="AL15" s="121"/>
    </row>
    <row r="16" spans="1:38" ht="16.5" thickBot="1" x14ac:dyDescent="0.3">
      <c r="A16" s="9">
        <v>12</v>
      </c>
      <c r="B16" s="84">
        <f>INDEX(Pirma_Karta[],MATCH(Otra_Karta[[#This Row],[Dalībnieks]],Pirma_Karta[Dalībnieks],0),1)</f>
        <v>61</v>
      </c>
      <c r="C16" s="82" t="s">
        <v>412</v>
      </c>
      <c r="D16" s="84"/>
      <c r="E16" s="85" t="str">
        <f>INDEX(Pirma_Karta[],MATCH(Otra_Karta[[#This Row],[Dalībnieks]],Pirma_Karta[Dalībnieks],0),2)</f>
        <v>Meistarlīga</v>
      </c>
      <c r="F16" s="152" t="s">
        <v>298</v>
      </c>
      <c r="G16" s="41" t="str">
        <f>INDEX(Pirma_Karta[],MATCH(Otra_Karta[[#This Row],[Dalībnieks]],Pirma_Karta[Dalībnieks],0),30)</f>
        <v>(2, 2, 3)</v>
      </c>
      <c r="H16" s="89">
        <f>INDEX(Pirma_Karta[],MATCH(Otra_Karta[[#This Row],[Dalībnieks]],Pirma_Karta[Dalībnieks],0),15)/2</f>
        <v>42.5</v>
      </c>
      <c r="I16" s="158"/>
      <c r="J16" s="116">
        <v>8</v>
      </c>
      <c r="K16" s="116">
        <v>5</v>
      </c>
      <c r="L16" s="116">
        <v>8</v>
      </c>
      <c r="M16" s="116">
        <v>8</v>
      </c>
      <c r="N16" s="116">
        <v>6</v>
      </c>
      <c r="O16" s="70">
        <f t="shared" si="0"/>
        <v>35</v>
      </c>
      <c r="P16" s="66" t="str">
        <f t="shared" si="1"/>
        <v>(0, 0, 3)</v>
      </c>
      <c r="Q16" s="67">
        <f>Otra_Karta[[#This Row],[Puse no Pirmās kārtas GS rezultāta]]+Otra_Karta[[#This Row],[Otrās Kārtas
GS Rezultāts]]</f>
        <v>77.5</v>
      </c>
      <c r="R16" s="68">
        <f>COUNTIFS(Otra_Karta[Līga],Otra_Karta[[#This Row],[Līga]],Otra_Karta[Rezultāts Abās GS Kārtās],"&gt;"&amp;Otra_Karta[Rezultāts Abās GS Kārtās])+1</f>
        <v>12</v>
      </c>
      <c r="S16" s="112">
        <v>12</v>
      </c>
      <c r="T16" s="79">
        <f>INDEX(Pirma_Karta[],MATCH(Otra_Karta[[#This Row],[Dalībnieks]],Pirma_Karta[Dalībnieks],0),29)/2</f>
        <v>41</v>
      </c>
      <c r="U16" s="160"/>
      <c r="V16" s="161"/>
      <c r="W16" s="161"/>
      <c r="X16" s="161"/>
      <c r="Y16" s="161"/>
      <c r="Z16" s="161"/>
      <c r="AA16" s="42">
        <f t="shared" si="2"/>
        <v>0</v>
      </c>
      <c r="AB16" s="66" t="str">
        <f t="shared" si="3"/>
        <v>(0, 0, 0)</v>
      </c>
      <c r="AC16" s="67">
        <f>Otra_Karta[[#This Row],[Puse no Pirmās kārtas VS rezultāta]]+Otra_Karta[[#This Row],[Otrās Kārtas
VS Rezultāts]]</f>
        <v>41</v>
      </c>
      <c r="AD16" s="68">
        <f>COUNTIFS(Otra_Karta[Līga],Otra_Karta[[#This Row],[Līga]],Otra_Karta[Rezultāts Abās VS Kārtās],"&gt;"&amp;Otra_Karta[Rezultāts Abās VS Kārtās])+1</f>
        <v>17</v>
      </c>
      <c r="AE16" s="69"/>
      <c r="AJ16" s="121"/>
      <c r="AL16" s="121"/>
    </row>
    <row r="17" spans="1:38" ht="16.5" thickBot="1" x14ac:dyDescent="0.3">
      <c r="A17" s="9">
        <v>13</v>
      </c>
      <c r="B17" s="84">
        <f>INDEX(Pirma_Karta[],MATCH(Otra_Karta[[#This Row],[Dalībnieks]],Pirma_Karta[Dalībnieks],0),1)</f>
        <v>126</v>
      </c>
      <c r="C17" s="82" t="s">
        <v>412</v>
      </c>
      <c r="D17" s="84"/>
      <c r="E17" s="85" t="str">
        <f>INDEX(Pirma_Karta[],MATCH(Otra_Karta[[#This Row],[Dalībnieks]],Pirma_Karta[Dalībnieks],0),2)</f>
        <v>Pamatlīga</v>
      </c>
      <c r="F17" s="152" t="s">
        <v>46</v>
      </c>
      <c r="G17" s="41" t="str">
        <f>INDEX(Pirma_Karta[],MATCH(Otra_Karta[[#This Row],[Dalībnieks]],Pirma_Karta[Dalībnieks],0),30)</f>
        <v>(3, 1, 1)</v>
      </c>
      <c r="H17" s="89">
        <f>INDEX(Pirma_Karta[],MATCH(Otra_Karta[[#This Row],[Dalībnieks]],Pirma_Karta[Dalībnieks],0),15)/2</f>
        <v>40.5</v>
      </c>
      <c r="I17" s="158"/>
      <c r="J17" s="116">
        <v>8</v>
      </c>
      <c r="K17" s="116">
        <v>9</v>
      </c>
      <c r="L17" s="116">
        <v>10</v>
      </c>
      <c r="M17" s="116">
        <v>8</v>
      </c>
      <c r="N17" s="116">
        <v>10</v>
      </c>
      <c r="O17" s="70">
        <f t="shared" si="0"/>
        <v>45</v>
      </c>
      <c r="P17" s="66" t="str">
        <f t="shared" si="1"/>
        <v>(2, 1, 2)</v>
      </c>
      <c r="Q17" s="67">
        <f>Otra_Karta[[#This Row],[Puse no Pirmās kārtas GS rezultāta]]+Otra_Karta[[#This Row],[Otrās Kārtas
GS Rezultāts]]</f>
        <v>85.5</v>
      </c>
      <c r="R17" s="68">
        <f>COUNTIFS(Otra_Karta[Līga],Otra_Karta[[#This Row],[Līga]],Otra_Karta[Rezultāts Abās GS Kārtās],"&gt;"&amp;Otra_Karta[Rezultāts Abās GS Kārtās])+1</f>
        <v>1</v>
      </c>
      <c r="S17" s="159">
        <v>1</v>
      </c>
      <c r="T17" s="79">
        <f>INDEX(Pirma_Karta[],MATCH(Otra_Karta[[#This Row],[Dalībnieks]],Pirma_Karta[Dalībnieks],0),29)/2</f>
        <v>38.5</v>
      </c>
      <c r="U17" s="160"/>
      <c r="V17" s="161"/>
      <c r="W17" s="161"/>
      <c r="X17" s="161"/>
      <c r="Y17" s="161"/>
      <c r="Z17" s="161"/>
      <c r="AA17" s="42">
        <f t="shared" si="2"/>
        <v>0</v>
      </c>
      <c r="AB17" s="66" t="str">
        <f t="shared" si="3"/>
        <v>(0, 0, 0)</v>
      </c>
      <c r="AC17" s="67">
        <f>Otra_Karta[[#This Row],[Puse no Pirmās kārtas VS rezultāta]]+Otra_Karta[[#This Row],[Otrās Kārtas
VS Rezultāts]]</f>
        <v>38.5</v>
      </c>
      <c r="AD17" s="68">
        <f>COUNTIFS(Otra_Karta[Līga],Otra_Karta[[#This Row],[Līga]],Otra_Karta[Rezultāts Abās VS Kārtās],"&gt;"&amp;Otra_Karta[Rezultāts Abās VS Kārtās])+1</f>
        <v>16</v>
      </c>
      <c r="AE17" s="69"/>
      <c r="AJ17" s="121"/>
      <c r="AL17" s="121"/>
    </row>
    <row r="18" spans="1:38" ht="16.5" thickBot="1" x14ac:dyDescent="0.3">
      <c r="A18" s="9">
        <v>14</v>
      </c>
      <c r="B18" s="84">
        <f>INDEX(Pirma_Karta[],MATCH(Otra_Karta[[#This Row],[Dalībnieks]],Pirma_Karta[Dalībnieks],0),1)</f>
        <v>115</v>
      </c>
      <c r="C18" s="82" t="s">
        <v>412</v>
      </c>
      <c r="D18" s="84"/>
      <c r="E18" s="85" t="str">
        <f>INDEX(Pirma_Karta[],MATCH(Otra_Karta[[#This Row],[Dalībnieks]],Pirma_Karta[Dalībnieks],0),2)</f>
        <v>Pamatlīga</v>
      </c>
      <c r="F18" s="152" t="s">
        <v>121</v>
      </c>
      <c r="G18" s="41" t="str">
        <f>INDEX(Pirma_Karta[],MATCH(Otra_Karta[[#This Row],[Dalībnieks]],Pirma_Karta[Dalībnieks],0),30)</f>
        <v>(3, 3, 1)</v>
      </c>
      <c r="H18" s="89">
        <f>INDEX(Pirma_Karta[],MATCH(Otra_Karta[[#This Row],[Dalībnieks]],Pirma_Karta[Dalībnieks],0),15)/2</f>
        <v>40</v>
      </c>
      <c r="I18" s="158"/>
      <c r="J18" s="116">
        <v>9</v>
      </c>
      <c r="K18" s="116">
        <v>7</v>
      </c>
      <c r="L18" s="116">
        <v>7</v>
      </c>
      <c r="M18" s="116">
        <v>9</v>
      </c>
      <c r="N18" s="116">
        <v>9</v>
      </c>
      <c r="O18" s="70">
        <f t="shared" si="0"/>
        <v>41</v>
      </c>
      <c r="P18" s="71" t="str">
        <f t="shared" si="1"/>
        <v>(0, 3, 0)</v>
      </c>
      <c r="Q18" s="72">
        <f>Otra_Karta[[#This Row],[Puse no Pirmās kārtas GS rezultāta]]+Otra_Karta[[#This Row],[Otrās Kārtas
GS Rezultāts]]</f>
        <v>81</v>
      </c>
      <c r="R18" s="73">
        <f>COUNTIFS(Otra_Karta[Līga],Otra_Karta[[#This Row],[Līga]],Otra_Karta[Rezultāts Abās GS Kārtās],"&gt;"&amp;Otra_Karta[Rezultāts Abās GS Kārtās])+1</f>
        <v>2</v>
      </c>
      <c r="S18" s="159">
        <v>2</v>
      </c>
      <c r="T18" s="80">
        <f>INDEX(Pirma_Karta[],MATCH(Otra_Karta[[#This Row],[Dalībnieks]],Pirma_Karta[Dalībnieks],0),29)/2</f>
        <v>41.5</v>
      </c>
      <c r="U18" s="160"/>
      <c r="V18" s="161"/>
      <c r="W18" s="161"/>
      <c r="X18" s="161"/>
      <c r="Y18" s="161"/>
      <c r="Z18" s="161"/>
      <c r="AA18" s="43">
        <f t="shared" si="2"/>
        <v>0</v>
      </c>
      <c r="AB18" s="71" t="str">
        <f t="shared" si="3"/>
        <v>(0, 0, 0)</v>
      </c>
      <c r="AC18" s="72">
        <f>Otra_Karta[[#This Row],[Puse no Pirmās kārtas VS rezultāta]]+Otra_Karta[[#This Row],[Otrās Kārtas
VS Rezultāts]]</f>
        <v>41.5</v>
      </c>
      <c r="AD18" s="73">
        <f>COUNTIFS(Otra_Karta[Līga],Otra_Karta[[#This Row],[Līga]],Otra_Karta[Rezultāts Abās VS Kārtās],"&gt;"&amp;Otra_Karta[Rezultāts Abās VS Kārtās])+1</f>
        <v>14</v>
      </c>
      <c r="AE18" s="74"/>
      <c r="AJ18" s="121"/>
      <c r="AL18" s="121"/>
    </row>
    <row r="19" spans="1:38" ht="16.5" thickBot="1" x14ac:dyDescent="0.3">
      <c r="A19" s="9">
        <v>15</v>
      </c>
      <c r="B19" s="84">
        <f>INDEX(Pirma_Karta[],MATCH(Otra_Karta[[#This Row],[Dalībnieks]],Pirma_Karta[Dalībnieks],0),1)</f>
        <v>79</v>
      </c>
      <c r="C19" s="82" t="s">
        <v>412</v>
      </c>
      <c r="D19" s="84"/>
      <c r="E19" s="85" t="str">
        <f>INDEX(Pirma_Karta[],MATCH(Otra_Karta[[#This Row],[Dalībnieks]],Pirma_Karta[Dalībnieks],0),2)</f>
        <v>Pamatlīga</v>
      </c>
      <c r="F19" s="152" t="s">
        <v>295</v>
      </c>
      <c r="G19" s="41" t="str">
        <f>INDEX(Pirma_Karta[],MATCH(Otra_Karta[[#This Row],[Dalībnieks]],Pirma_Karta[Dalībnieks],0),30)</f>
        <v>(2, 3, 2)</v>
      </c>
      <c r="H19" s="89">
        <f>INDEX(Pirma_Karta[],MATCH(Otra_Karta[[#This Row],[Dalībnieks]],Pirma_Karta[Dalībnieks],0),15)/2</f>
        <v>40.5</v>
      </c>
      <c r="I19" s="158"/>
      <c r="J19" s="116">
        <v>9</v>
      </c>
      <c r="K19" s="116">
        <v>6</v>
      </c>
      <c r="L19" s="116">
        <v>6</v>
      </c>
      <c r="M19" s="116">
        <v>10</v>
      </c>
      <c r="N19" s="116">
        <v>9</v>
      </c>
      <c r="O19" s="70">
        <f t="shared" si="0"/>
        <v>40</v>
      </c>
      <c r="P19" s="66" t="str">
        <f t="shared" si="1"/>
        <v>(1, 2, 0)</v>
      </c>
      <c r="Q19" s="67">
        <f>Otra_Karta[[#This Row],[Puse no Pirmās kārtas GS rezultāta]]+Otra_Karta[[#This Row],[Otrās Kārtas
GS Rezultāts]]</f>
        <v>80.5</v>
      </c>
      <c r="R19" s="68">
        <f>COUNTIFS(Otra_Karta[Līga],Otra_Karta[[#This Row],[Līga]],Otra_Karta[Rezultāts Abās GS Kārtās],"&gt;"&amp;Otra_Karta[Rezultāts Abās GS Kārtās])+1</f>
        <v>3</v>
      </c>
      <c r="S19" s="159">
        <v>3</v>
      </c>
      <c r="T19" s="79">
        <f>INDEX(Pirma_Karta[],MATCH(Otra_Karta[[#This Row],[Dalībnieks]],Pirma_Karta[Dalībnieks],0),29)/2</f>
        <v>40</v>
      </c>
      <c r="U19" s="160"/>
      <c r="V19" s="161"/>
      <c r="W19" s="161"/>
      <c r="X19" s="161"/>
      <c r="Y19" s="161"/>
      <c r="Z19" s="161"/>
      <c r="AA19" s="42">
        <f t="shared" si="2"/>
        <v>0</v>
      </c>
      <c r="AB19" s="66" t="str">
        <f t="shared" si="3"/>
        <v>(0, 0, 0)</v>
      </c>
      <c r="AC19" s="67">
        <f>Otra_Karta[[#This Row],[Puse no Pirmās kārtas VS rezultāta]]+Otra_Karta[[#This Row],[Otrās Kārtas
VS Rezultāts]]</f>
        <v>40</v>
      </c>
      <c r="AD19" s="68">
        <f>COUNTIFS(Otra_Karta[Līga],Otra_Karta[[#This Row],[Līga]],Otra_Karta[Rezultāts Abās VS Kārtās],"&gt;"&amp;Otra_Karta[Rezultāts Abās VS Kārtās])+1</f>
        <v>15</v>
      </c>
      <c r="AE19" s="69"/>
      <c r="AJ19" s="121"/>
      <c r="AL19" s="121"/>
    </row>
    <row r="20" spans="1:38" ht="16.5" thickBot="1" x14ac:dyDescent="0.3">
      <c r="A20" s="9">
        <v>16</v>
      </c>
      <c r="B20" s="84">
        <f>INDEX(Pirma_Karta[],MATCH(Otra_Karta[[#This Row],[Dalībnieks]],Pirma_Karta[Dalībnieks],0),1)</f>
        <v>104</v>
      </c>
      <c r="C20" s="82" t="s">
        <v>412</v>
      </c>
      <c r="D20" s="84"/>
      <c r="E20" s="85" t="str">
        <f>INDEX(Pirma_Karta[],MATCH(Otra_Karta[[#This Row],[Dalībnieks]],Pirma_Karta[Dalībnieks],0),2)</f>
        <v>Pamatlīga</v>
      </c>
      <c r="F20" s="152" t="s">
        <v>238</v>
      </c>
      <c r="G20" s="41" t="str">
        <f>INDEX(Pirma_Karta[],MATCH(Otra_Karta[[#This Row],[Dalībnieks]],Pirma_Karta[Dalībnieks],0),30)</f>
        <v>(4, 1, 2)</v>
      </c>
      <c r="H20" s="89">
        <f>INDEX(Pirma_Karta[],MATCH(Otra_Karta[[#This Row],[Dalībnieks]],Pirma_Karta[Dalībnieks],0),15)/2</f>
        <v>41</v>
      </c>
      <c r="I20" s="158"/>
      <c r="J20" s="116">
        <v>10</v>
      </c>
      <c r="K20" s="116">
        <v>6</v>
      </c>
      <c r="L20" s="116">
        <v>10</v>
      </c>
      <c r="M20" s="116">
        <v>4</v>
      </c>
      <c r="N20" s="116">
        <v>8</v>
      </c>
      <c r="O20" s="70">
        <f t="shared" si="0"/>
        <v>38</v>
      </c>
      <c r="P20" s="66" t="str">
        <f t="shared" si="1"/>
        <v>(2, 0, 1)</v>
      </c>
      <c r="Q20" s="67">
        <f>Otra_Karta[[#This Row],[Puse no Pirmās kārtas GS rezultāta]]+Otra_Karta[[#This Row],[Otrās Kārtas
GS Rezultāts]]</f>
        <v>79</v>
      </c>
      <c r="R20" s="68">
        <f>COUNTIFS(Otra_Karta[Līga],Otra_Karta[[#This Row],[Līga]],Otra_Karta[Rezultāts Abās GS Kārtās],"&gt;"&amp;Otra_Karta[Rezultāts Abās GS Kārtās])+1</f>
        <v>4</v>
      </c>
      <c r="S20" s="159">
        <v>4</v>
      </c>
      <c r="T20" s="79">
        <f>INDEX(Pirma_Karta[],MATCH(Otra_Karta[[#This Row],[Dalībnieks]],Pirma_Karta[Dalībnieks],0),29)/2</f>
        <v>37.5</v>
      </c>
      <c r="U20" s="160"/>
      <c r="V20" s="161"/>
      <c r="W20" s="161"/>
      <c r="X20" s="161"/>
      <c r="Y20" s="161"/>
      <c r="Z20" s="161"/>
      <c r="AA20" s="42">
        <f t="shared" si="2"/>
        <v>0</v>
      </c>
      <c r="AB20" s="66" t="str">
        <f t="shared" si="3"/>
        <v>(0, 0, 0)</v>
      </c>
      <c r="AC20" s="67">
        <f>Otra_Karta[[#This Row],[Puse no Pirmās kārtas VS rezultāta]]+Otra_Karta[[#This Row],[Otrās Kārtas
VS Rezultāts]]</f>
        <v>37.5</v>
      </c>
      <c r="AD20" s="68">
        <f>COUNTIFS(Otra_Karta[Līga],Otra_Karta[[#This Row],[Līga]],Otra_Karta[Rezultāts Abās VS Kārtās],"&gt;"&amp;Otra_Karta[Rezultāts Abās VS Kārtās])+1</f>
        <v>17</v>
      </c>
      <c r="AE20" s="69"/>
      <c r="AJ20" s="121"/>
      <c r="AL20" s="121"/>
    </row>
    <row r="21" spans="1:38" ht="16.5" thickBot="1" x14ac:dyDescent="0.3">
      <c r="A21" s="9">
        <v>17</v>
      </c>
      <c r="B21" s="84">
        <f>INDEX(Pirma_Karta[],MATCH(Otra_Karta[[#This Row],[Dalībnieks]],Pirma_Karta[Dalībnieks],0),1)</f>
        <v>140</v>
      </c>
      <c r="C21" s="82" t="s">
        <v>412</v>
      </c>
      <c r="D21" s="84"/>
      <c r="E21" s="85" t="str">
        <f>INDEX(Pirma_Karta[],MATCH(Otra_Karta[[#This Row],[Dalībnieks]],Pirma_Karta[Dalībnieks],0),2)</f>
        <v>Pamatlīga</v>
      </c>
      <c r="F21" s="152" t="s">
        <v>235</v>
      </c>
      <c r="G21" s="41" t="str">
        <f>INDEX(Pirma_Karta[],MATCH(Otra_Karta[[#This Row],[Dalībnieks]],Pirma_Karta[Dalībnieks],0),30)</f>
        <v>(2, 0, 0)</v>
      </c>
      <c r="H21" s="89">
        <f>INDEX(Pirma_Karta[],MATCH(Otra_Karta[[#This Row],[Dalībnieks]],Pirma_Karta[Dalībnieks],0),15)/2</f>
        <v>42</v>
      </c>
      <c r="I21" s="158"/>
      <c r="J21" s="116">
        <v>7</v>
      </c>
      <c r="K21" s="116">
        <v>6</v>
      </c>
      <c r="L21" s="116">
        <v>7</v>
      </c>
      <c r="M21" s="116">
        <v>8</v>
      </c>
      <c r="N21" s="116">
        <v>9</v>
      </c>
      <c r="O21" s="70">
        <f t="shared" si="0"/>
        <v>37</v>
      </c>
      <c r="P21" s="66" t="str">
        <f t="shared" si="1"/>
        <v>(0, 1, 1)</v>
      </c>
      <c r="Q21" s="67">
        <f>Otra_Karta[[#This Row],[Puse no Pirmās kārtas GS rezultāta]]+Otra_Karta[[#This Row],[Otrās Kārtas
GS Rezultāts]]</f>
        <v>79</v>
      </c>
      <c r="R21" s="68">
        <f>COUNTIFS(Otra_Karta[Līga],Otra_Karta[[#This Row],[Līga]],Otra_Karta[Rezultāts Abās GS Kārtās],"&gt;"&amp;Otra_Karta[Rezultāts Abās GS Kārtās])+1</f>
        <v>4</v>
      </c>
      <c r="S21" s="159">
        <v>5</v>
      </c>
      <c r="T21" s="79">
        <f>INDEX(Pirma_Karta[],MATCH(Otra_Karta[[#This Row],[Dalībnieks]],Pirma_Karta[Dalībnieks],0),29)/2</f>
        <v>28</v>
      </c>
      <c r="U21" s="160"/>
      <c r="V21" s="161"/>
      <c r="W21" s="161"/>
      <c r="X21" s="161"/>
      <c r="Y21" s="161"/>
      <c r="Z21" s="161"/>
      <c r="AA21" s="42">
        <f t="shared" si="2"/>
        <v>0</v>
      </c>
      <c r="AB21" s="66" t="str">
        <f t="shared" si="3"/>
        <v>(0, 0, 0)</v>
      </c>
      <c r="AC21" s="67">
        <f>Otra_Karta[[#This Row],[Puse no Pirmās kārtas VS rezultāta]]+Otra_Karta[[#This Row],[Otrās Kārtas
VS Rezultāts]]</f>
        <v>28</v>
      </c>
      <c r="AD21" s="68">
        <f>COUNTIFS(Otra_Karta[Līga],Otra_Karta[[#This Row],[Līga]],Otra_Karta[Rezultāts Abās VS Kārtās],"&gt;"&amp;Otra_Karta[Rezultāts Abās VS Kārtās])+1</f>
        <v>23</v>
      </c>
      <c r="AE21" s="69"/>
      <c r="AJ21" s="121"/>
      <c r="AL21" s="121"/>
    </row>
    <row r="22" spans="1:38" ht="16.5" thickBot="1" x14ac:dyDescent="0.3">
      <c r="A22" s="9">
        <v>18</v>
      </c>
      <c r="B22" s="84">
        <f>INDEX(Pirma_Karta[],MATCH(Otra_Karta[[#This Row],[Dalībnieks]],Pirma_Karta[Dalībnieks],0),1)</f>
        <v>22</v>
      </c>
      <c r="C22" s="82" t="s">
        <v>412</v>
      </c>
      <c r="D22" s="84"/>
      <c r="E22" s="85" t="str">
        <f>INDEX(Pirma_Karta[],MATCH(Otra_Karta[[#This Row],[Dalībnieks]],Pirma_Karta[Dalībnieks],0),2)</f>
        <v>Pamatlīga</v>
      </c>
      <c r="F22" s="152" t="s">
        <v>305</v>
      </c>
      <c r="G22" s="41" t="str">
        <f>INDEX(Pirma_Karta[],MATCH(Otra_Karta[[#This Row],[Dalībnieks]],Pirma_Karta[Dalībnieks],0),30)</f>
        <v>(3, 3, 2)</v>
      </c>
      <c r="H22" s="89">
        <f>INDEX(Pirma_Karta[],MATCH(Otra_Karta[[#This Row],[Dalībnieks]],Pirma_Karta[Dalībnieks],0),15)/2</f>
        <v>45</v>
      </c>
      <c r="I22" s="158"/>
      <c r="J22" s="116">
        <v>6</v>
      </c>
      <c r="K22" s="116">
        <v>5</v>
      </c>
      <c r="L22" s="116">
        <v>7</v>
      </c>
      <c r="M22" s="116">
        <v>8</v>
      </c>
      <c r="N22" s="116">
        <v>8</v>
      </c>
      <c r="O22" s="70">
        <f t="shared" si="0"/>
        <v>34</v>
      </c>
      <c r="P22" s="66" t="str">
        <f t="shared" si="1"/>
        <v>(0, 0, 2)</v>
      </c>
      <c r="Q22" s="67">
        <f>Otra_Karta[[#This Row],[Puse no Pirmās kārtas GS rezultāta]]+Otra_Karta[[#This Row],[Otrās Kārtas
GS Rezultāts]]</f>
        <v>79</v>
      </c>
      <c r="R22" s="68">
        <f>COUNTIFS(Otra_Karta[Līga],Otra_Karta[[#This Row],[Līga]],Otra_Karta[Rezultāts Abās GS Kārtās],"&gt;"&amp;Otra_Karta[Rezultāts Abās GS Kārtās])+1</f>
        <v>4</v>
      </c>
      <c r="S22" s="159">
        <v>6</v>
      </c>
      <c r="T22" s="79">
        <f>INDEX(Pirma_Karta[],MATCH(Otra_Karta[[#This Row],[Dalībnieks]],Pirma_Karta[Dalībnieks],0),29)/2</f>
        <v>43.5</v>
      </c>
      <c r="U22" s="160"/>
      <c r="V22" s="161"/>
      <c r="W22" s="161"/>
      <c r="X22" s="161"/>
      <c r="Y22" s="161"/>
      <c r="Z22" s="161"/>
      <c r="AA22" s="42">
        <f t="shared" si="2"/>
        <v>0</v>
      </c>
      <c r="AB22" s="66" t="str">
        <f t="shared" si="3"/>
        <v>(0, 0, 0)</v>
      </c>
      <c r="AC22" s="67">
        <f>Otra_Karta[[#This Row],[Puse no Pirmās kārtas VS rezultāta]]+Otra_Karta[[#This Row],[Otrās Kārtas
VS Rezultāts]]</f>
        <v>43.5</v>
      </c>
      <c r="AD22" s="68">
        <f>COUNTIFS(Otra_Karta[Līga],Otra_Karta[[#This Row],[Līga]],Otra_Karta[Rezultāts Abās VS Kārtās],"&gt;"&amp;Otra_Karta[Rezultāts Abās VS Kārtās])+1</f>
        <v>13</v>
      </c>
      <c r="AE22" s="69"/>
      <c r="AJ22" s="121"/>
      <c r="AL22" s="121"/>
    </row>
    <row r="23" spans="1:38" ht="16.5" thickBot="1" x14ac:dyDescent="0.3">
      <c r="A23" s="9">
        <v>19</v>
      </c>
      <c r="B23" s="84">
        <f>INDEX(Pirma_Karta[],MATCH(Otra_Karta[[#This Row],[Dalībnieks]],Pirma_Karta[Dalībnieks],0),1)</f>
        <v>164</v>
      </c>
      <c r="C23" s="82" t="s">
        <v>412</v>
      </c>
      <c r="D23" s="84"/>
      <c r="E23" s="85" t="str">
        <f>INDEX(Pirma_Karta[],MATCH(Otra_Karta[[#This Row],[Dalībnieks]],Pirma_Karta[Dalībnieks],0),2)</f>
        <v>Pamatlīga</v>
      </c>
      <c r="F23" s="152" t="s">
        <v>385</v>
      </c>
      <c r="G23" s="41" t="str">
        <f>INDEX(Pirma_Karta[],MATCH(Otra_Karta[[#This Row],[Dalībnieks]],Pirma_Karta[Dalībnieks],0),30)</f>
        <v>(1, 2, 1)</v>
      </c>
      <c r="H23" s="89">
        <f>INDEX(Pirma_Karta[],MATCH(Otra_Karta[[#This Row],[Dalībnieks]],Pirma_Karta[Dalībnieks],0),15)/2</f>
        <v>40.5</v>
      </c>
      <c r="I23" s="158"/>
      <c r="J23" s="116">
        <v>7</v>
      </c>
      <c r="K23" s="116">
        <v>5</v>
      </c>
      <c r="L23" s="116">
        <v>8</v>
      </c>
      <c r="M23" s="116">
        <v>8</v>
      </c>
      <c r="N23" s="116">
        <v>10</v>
      </c>
      <c r="O23" s="70">
        <f t="shared" si="0"/>
        <v>38</v>
      </c>
      <c r="P23" s="66" t="str">
        <f t="shared" si="1"/>
        <v>(1, 0, 2)</v>
      </c>
      <c r="Q23" s="67">
        <f>Otra_Karta[[#This Row],[Puse no Pirmās kārtas GS rezultāta]]+Otra_Karta[[#This Row],[Otrās Kārtas
GS Rezultāts]]</f>
        <v>78.5</v>
      </c>
      <c r="R23" s="68">
        <f>COUNTIFS(Otra_Karta[Līga],Otra_Karta[[#This Row],[Līga]],Otra_Karta[Rezultāts Abās GS Kārtās],"&gt;"&amp;Otra_Karta[Rezultāts Abās GS Kārtās])+1</f>
        <v>7</v>
      </c>
      <c r="S23" s="112">
        <v>7</v>
      </c>
      <c r="T23" s="79">
        <f>INDEX(Pirma_Karta[],MATCH(Otra_Karta[[#This Row],[Dalībnieks]],Pirma_Karta[Dalībnieks],0),29)/2</f>
        <v>36</v>
      </c>
      <c r="U23" s="160"/>
      <c r="V23" s="161"/>
      <c r="W23" s="161"/>
      <c r="X23" s="161"/>
      <c r="Y23" s="161"/>
      <c r="Z23" s="161"/>
      <c r="AA23" s="42">
        <f t="shared" si="2"/>
        <v>0</v>
      </c>
      <c r="AB23" s="66" t="str">
        <f t="shared" si="3"/>
        <v>(0, 0, 0)</v>
      </c>
      <c r="AC23" s="67">
        <f>Otra_Karta[[#This Row],[Puse no Pirmās kārtas VS rezultāta]]+Otra_Karta[[#This Row],[Otrās Kārtas
VS Rezultāts]]</f>
        <v>36</v>
      </c>
      <c r="AD23" s="68">
        <f>COUNTIFS(Otra_Karta[Līga],Otra_Karta[[#This Row],[Līga]],Otra_Karta[Rezultāts Abās VS Kārtās],"&gt;"&amp;Otra_Karta[Rezultāts Abās VS Kārtās])+1</f>
        <v>18</v>
      </c>
      <c r="AE23" s="69"/>
    </row>
    <row r="24" spans="1:38" ht="16.5" thickBot="1" x14ac:dyDescent="0.3">
      <c r="A24" s="9">
        <v>20</v>
      </c>
      <c r="B24" s="84">
        <f>INDEX(Pirma_Karta[],MATCH(Otra_Karta[[#This Row],[Dalībnieks]],Pirma_Karta[Dalībnieks],0),1)</f>
        <v>103</v>
      </c>
      <c r="C24" s="82" t="s">
        <v>412</v>
      </c>
      <c r="D24" s="84"/>
      <c r="E24" s="85" t="str">
        <f>INDEX(Pirma_Karta[],MATCH(Otra_Karta[[#This Row],[Dalībnieks]],Pirma_Karta[Dalībnieks],0),2)</f>
        <v>Pamatlīga</v>
      </c>
      <c r="F24" s="152" t="s">
        <v>251</v>
      </c>
      <c r="G24" s="41" t="str">
        <f>INDEX(Pirma_Karta[],MATCH(Otra_Karta[[#This Row],[Dalībnieks]],Pirma_Karta[Dalībnieks],0),30)</f>
        <v>(0, 2, 1)</v>
      </c>
      <c r="H24" s="89">
        <f>INDEX(Pirma_Karta[],MATCH(Otra_Karta[[#This Row],[Dalībnieks]],Pirma_Karta[Dalībnieks],0),15)/2</f>
        <v>42.5</v>
      </c>
      <c r="I24" s="158"/>
      <c r="J24" s="116">
        <v>7</v>
      </c>
      <c r="K24" s="116">
        <v>8</v>
      </c>
      <c r="L24" s="116">
        <v>10</v>
      </c>
      <c r="M24" s="116">
        <v>1</v>
      </c>
      <c r="N24" s="116">
        <v>10</v>
      </c>
      <c r="O24" s="70">
        <f t="shared" si="0"/>
        <v>36</v>
      </c>
      <c r="P24" s="66" t="str">
        <f t="shared" si="1"/>
        <v>(2, 0, 1)</v>
      </c>
      <c r="Q24" s="67">
        <f>Otra_Karta[[#This Row],[Puse no Pirmās kārtas GS rezultāta]]+Otra_Karta[[#This Row],[Otrās Kārtas
GS Rezultāts]]</f>
        <v>78.5</v>
      </c>
      <c r="R24" s="68">
        <f>COUNTIFS(Otra_Karta[Līga],Otra_Karta[[#This Row],[Līga]],Otra_Karta[Rezultāts Abās GS Kārtās],"&gt;"&amp;Otra_Karta[Rezultāts Abās GS Kārtās])+1</f>
        <v>7</v>
      </c>
      <c r="S24" s="112">
        <v>8</v>
      </c>
      <c r="T24" s="79">
        <f>INDEX(Pirma_Karta[],MATCH(Otra_Karta[[#This Row],[Dalībnieks]],Pirma_Karta[Dalībnieks],0),29)/2</f>
        <v>30.5</v>
      </c>
      <c r="U24" s="160"/>
      <c r="V24" s="161"/>
      <c r="W24" s="161"/>
      <c r="X24" s="161"/>
      <c r="Y24" s="161"/>
      <c r="Z24" s="161"/>
      <c r="AA24" s="42">
        <f t="shared" si="2"/>
        <v>0</v>
      </c>
      <c r="AB24" s="66" t="str">
        <f t="shared" si="3"/>
        <v>(0, 0, 0)</v>
      </c>
      <c r="AC24" s="67">
        <f>Otra_Karta[[#This Row],[Puse no Pirmās kārtas VS rezultāta]]+Otra_Karta[[#This Row],[Otrās Kārtas
VS Rezultāts]]</f>
        <v>30.5</v>
      </c>
      <c r="AD24" s="68">
        <f>COUNTIFS(Otra_Karta[Līga],Otra_Karta[[#This Row],[Līga]],Otra_Karta[Rezultāts Abās VS Kārtās],"&gt;"&amp;Otra_Karta[Rezultāts Abās VS Kārtās])+1</f>
        <v>20</v>
      </c>
      <c r="AE24" s="69"/>
    </row>
    <row r="25" spans="1:38" ht="16.5" thickBot="1" x14ac:dyDescent="0.3">
      <c r="A25" s="9">
        <v>21</v>
      </c>
      <c r="B25" s="84">
        <f>INDEX(Pirma_Karta[],MATCH(Otra_Karta[[#This Row],[Dalībnieks]],Pirma_Karta[Dalībnieks],0),1)</f>
        <v>120</v>
      </c>
      <c r="C25" s="82" t="s">
        <v>412</v>
      </c>
      <c r="D25" s="84"/>
      <c r="E25" s="85" t="str">
        <f>INDEX(Pirma_Karta[],MATCH(Otra_Karta[[#This Row],[Dalībnieks]],Pirma_Karta[Dalībnieks],0),2)</f>
        <v>Pamatlīga</v>
      </c>
      <c r="F25" s="152" t="s">
        <v>194</v>
      </c>
      <c r="G25" s="41" t="str">
        <f>INDEX(Pirma_Karta[],MATCH(Otra_Karta[[#This Row],[Dalībnieks]],Pirma_Karta[Dalībnieks],0),30)</f>
        <v>(0, 2, 2)</v>
      </c>
      <c r="H25" s="89">
        <f>INDEX(Pirma_Karta[],MATCH(Otra_Karta[[#This Row],[Dalībnieks]],Pirma_Karta[Dalībnieks],0),15)/2</f>
        <v>40.5</v>
      </c>
      <c r="I25" s="158"/>
      <c r="J25" s="116">
        <v>4</v>
      </c>
      <c r="K25" s="116">
        <v>9</v>
      </c>
      <c r="L25" s="116">
        <v>7</v>
      </c>
      <c r="M25" s="116">
        <v>5</v>
      </c>
      <c r="N25" s="116">
        <v>10</v>
      </c>
      <c r="O25" s="70">
        <f t="shared" si="0"/>
        <v>35</v>
      </c>
      <c r="P25" s="66" t="str">
        <f t="shared" si="1"/>
        <v>(1, 1, 0)</v>
      </c>
      <c r="Q25" s="67">
        <f>Otra_Karta[[#This Row],[Puse no Pirmās kārtas GS rezultāta]]+Otra_Karta[[#This Row],[Otrās Kārtas
GS Rezultāts]]</f>
        <v>75.5</v>
      </c>
      <c r="R25" s="68">
        <f>COUNTIFS(Otra_Karta[Līga],Otra_Karta[[#This Row],[Līga]],Otra_Karta[Rezultāts Abās GS Kārtās],"&gt;"&amp;Otra_Karta[Rezultāts Abās GS Kārtās])+1</f>
        <v>9</v>
      </c>
      <c r="S25" s="112">
        <v>9</v>
      </c>
      <c r="T25" s="79">
        <f>INDEX(Pirma_Karta[],MATCH(Otra_Karta[[#This Row],[Dalībnieks]],Pirma_Karta[Dalībnieks],0),29)/2</f>
        <v>30.5</v>
      </c>
      <c r="U25" s="160"/>
      <c r="V25" s="161"/>
      <c r="W25" s="161"/>
      <c r="X25" s="161"/>
      <c r="Y25" s="161"/>
      <c r="Z25" s="161"/>
      <c r="AA25" s="42">
        <f t="shared" si="2"/>
        <v>0</v>
      </c>
      <c r="AB25" s="66" t="str">
        <f t="shared" si="3"/>
        <v>(0, 0, 0)</v>
      </c>
      <c r="AC25" s="67">
        <f>Otra_Karta[[#This Row],[Puse no Pirmās kārtas VS rezultāta]]+Otra_Karta[[#This Row],[Otrās Kārtas
VS Rezultāts]]</f>
        <v>30.5</v>
      </c>
      <c r="AD25" s="68">
        <f>COUNTIFS(Otra_Karta[Līga],Otra_Karta[[#This Row],[Līga]],Otra_Karta[Rezultāts Abās VS Kārtās],"&gt;"&amp;Otra_Karta[Rezultāts Abās VS Kārtās])+1</f>
        <v>20</v>
      </c>
      <c r="AE25" s="69"/>
    </row>
    <row r="26" spans="1:38" ht="16.5" thickBot="1" x14ac:dyDescent="0.3">
      <c r="A26" s="9">
        <v>22</v>
      </c>
      <c r="B26" s="84">
        <f>INDEX(Pirma_Karta[],MATCH(Otra_Karta[[#This Row],[Dalībnieks]],Pirma_Karta[Dalībnieks],0),1)</f>
        <v>28</v>
      </c>
      <c r="C26" s="82" t="s">
        <v>412</v>
      </c>
      <c r="D26" s="84"/>
      <c r="E26" s="85" t="str">
        <f>INDEX(Pirma_Karta[],MATCH(Otra_Karta[[#This Row],[Dalībnieks]],Pirma_Karta[Dalībnieks],0),2)</f>
        <v>Pamatlīga</v>
      </c>
      <c r="F26" s="152" t="s">
        <v>88</v>
      </c>
      <c r="G26" s="41" t="str">
        <f>INDEX(Pirma_Karta[],MATCH(Otra_Karta[[#This Row],[Dalībnieks]],Pirma_Karta[Dalībnieks],0),30)</f>
        <v>(0, 1, 2)</v>
      </c>
      <c r="H26" s="89">
        <f>INDEX(Pirma_Karta[],MATCH(Otra_Karta[[#This Row],[Dalībnieks]],Pirma_Karta[Dalībnieks],0),15)/2</f>
        <v>40.5</v>
      </c>
      <c r="I26" s="158"/>
      <c r="J26" s="116">
        <v>6</v>
      </c>
      <c r="K26" s="116">
        <v>3</v>
      </c>
      <c r="L26" s="116">
        <v>7</v>
      </c>
      <c r="M26" s="116">
        <v>6</v>
      </c>
      <c r="N26" s="116">
        <v>8</v>
      </c>
      <c r="O26" s="70">
        <f t="shared" si="0"/>
        <v>30</v>
      </c>
      <c r="P26" s="66" t="str">
        <f t="shared" si="1"/>
        <v>(0, 0, 1)</v>
      </c>
      <c r="Q26" s="67">
        <f>Otra_Karta[[#This Row],[Puse no Pirmās kārtas GS rezultāta]]+Otra_Karta[[#This Row],[Otrās Kārtas
GS Rezultāts]]</f>
        <v>70.5</v>
      </c>
      <c r="R26" s="68">
        <f>COUNTIFS(Otra_Karta[Līga],Otra_Karta[[#This Row],[Līga]],Otra_Karta[Rezultāts Abās GS Kārtās],"&gt;"&amp;Otra_Karta[Rezultāts Abās GS Kārtās])+1</f>
        <v>10</v>
      </c>
      <c r="S26" s="112">
        <v>10</v>
      </c>
      <c r="T26" s="79">
        <f>INDEX(Pirma_Karta[],MATCH(Otra_Karta[[#This Row],[Dalībnieks]],Pirma_Karta[Dalībnieks],0),29)/2</f>
        <v>19</v>
      </c>
      <c r="U26" s="160"/>
      <c r="V26" s="161"/>
      <c r="W26" s="161"/>
      <c r="X26" s="161"/>
      <c r="Y26" s="161"/>
      <c r="Z26" s="161"/>
      <c r="AA26" s="42">
        <f t="shared" si="2"/>
        <v>0</v>
      </c>
      <c r="AB26" s="66" t="str">
        <f t="shared" si="3"/>
        <v>(0, 0, 0)</v>
      </c>
      <c r="AC26" s="67">
        <f>Otra_Karta[[#This Row],[Puse no Pirmās kārtas VS rezultāta]]+Otra_Karta[[#This Row],[Otrās Kārtas
VS Rezultāts]]</f>
        <v>19</v>
      </c>
      <c r="AD26" s="68">
        <f>COUNTIFS(Otra_Karta[Līga],Otra_Karta[[#This Row],[Līga]],Otra_Karta[Rezultāts Abās VS Kārtās],"&gt;"&amp;Otra_Karta[Rezultāts Abās VS Kārtās])+1</f>
        <v>24</v>
      </c>
      <c r="AE26" s="69"/>
    </row>
    <row r="27" spans="1:38" ht="16.5" thickBot="1" x14ac:dyDescent="0.3">
      <c r="A27" s="9">
        <v>23</v>
      </c>
      <c r="B27" s="84">
        <f>INDEX(Pirma_Karta[],MATCH(Otra_Karta[[#This Row],[Dalībnieks]],Pirma_Karta[Dalībnieks],0),1)</f>
        <v>18</v>
      </c>
      <c r="C27" s="82" t="s">
        <v>412</v>
      </c>
      <c r="D27" s="84"/>
      <c r="E27" s="85" t="str">
        <f>INDEX(Pirma_Karta[],MATCH(Otra_Karta[[#This Row],[Dalībnieks]],Pirma_Karta[Dalībnieks],0),2)</f>
        <v>Pamatlīga</v>
      </c>
      <c r="F27" s="152" t="s">
        <v>107</v>
      </c>
      <c r="G27" s="41" t="str">
        <f>INDEX(Pirma_Karta[],MATCH(Otra_Karta[[#This Row],[Dalībnieks]],Pirma_Karta[Dalībnieks],0),30)</f>
        <v>(2, 2, 3)</v>
      </c>
      <c r="H27" s="90">
        <f>INDEX(Pirma_Karta[],MATCH(Otra_Karta[[#This Row],[Dalībnieks]],Pirma_Karta[Dalībnieks],0),15)/2</f>
        <v>40</v>
      </c>
      <c r="I27" s="158"/>
      <c r="J27" s="116">
        <v>7</v>
      </c>
      <c r="K27" s="116">
        <v>10</v>
      </c>
      <c r="L27" s="116">
        <v>2</v>
      </c>
      <c r="M27" s="116">
        <v>8</v>
      </c>
      <c r="N27" s="116">
        <v>1</v>
      </c>
      <c r="O27" s="75">
        <f t="shared" si="0"/>
        <v>28</v>
      </c>
      <c r="P27" s="102" t="str">
        <f t="shared" si="1"/>
        <v>(1, 0, 1)</v>
      </c>
      <c r="Q27" s="104">
        <f>Otra_Karta[[#This Row],[Puse no Pirmās kārtas GS rezultāta]]+Otra_Karta[[#This Row],[Otrās Kārtas
GS Rezultāts]]</f>
        <v>68</v>
      </c>
      <c r="R27" s="109">
        <f>COUNTIFS(Otra_Karta[Līga],Otra_Karta[[#This Row],[Līga]],Otra_Karta[Rezultāts Abās GS Kārtās],"&gt;"&amp;Otra_Karta[Rezultāts Abās GS Kārtās])+1</f>
        <v>11</v>
      </c>
      <c r="S27" s="112">
        <v>11</v>
      </c>
      <c r="T27" s="106">
        <f>INDEX(Pirma_Karta[],MATCH(Otra_Karta[[#This Row],[Dalībnieks]],Pirma_Karta[Dalībnieks],0),29)/2</f>
        <v>35</v>
      </c>
      <c r="U27" s="160"/>
      <c r="V27" s="161"/>
      <c r="W27" s="161"/>
      <c r="X27" s="161"/>
      <c r="Y27" s="161"/>
      <c r="Z27" s="161"/>
      <c r="AA27" s="24">
        <f t="shared" si="2"/>
        <v>0</v>
      </c>
      <c r="AB27" s="102" t="str">
        <f t="shared" si="3"/>
        <v>(0, 0, 0)</v>
      </c>
      <c r="AC27" s="104">
        <f>Otra_Karta[[#This Row],[Puse no Pirmās kārtas VS rezultāta]]+Otra_Karta[[#This Row],[Otrās Kārtas
VS Rezultāts]]</f>
        <v>35</v>
      </c>
      <c r="AD27" s="109">
        <f>COUNTIFS(Otra_Karta[Līga],Otra_Karta[[#This Row],[Līga]],Otra_Karta[Rezultāts Abās VS Kārtās],"&gt;"&amp;Otra_Karta[Rezultāts Abās VS Kārtās])+1</f>
        <v>19</v>
      </c>
      <c r="AE27" s="110"/>
    </row>
    <row r="28" spans="1:38" ht="16.5" thickBot="1" x14ac:dyDescent="0.3">
      <c r="A28" s="9">
        <v>24</v>
      </c>
      <c r="B28" s="84">
        <f>INDEX(Pirma_Karta[],MATCH(Otra_Karta[[#This Row],[Dalībnieks]],Pirma_Karta[Dalībnieks],0),1)</f>
        <v>11</v>
      </c>
      <c r="C28" s="82" t="s">
        <v>412</v>
      </c>
      <c r="D28" s="84"/>
      <c r="E28" s="85" t="str">
        <f>INDEX(Pirma_Karta[],MATCH(Otra_Karta[[#This Row],[Dalībnieks]],Pirma_Karta[Dalībnieks],0),2)</f>
        <v>Pamatlīga</v>
      </c>
      <c r="F28" s="152" t="s">
        <v>343</v>
      </c>
      <c r="G28" s="41" t="str">
        <f>INDEX(Pirma_Karta[],MATCH(Otra_Karta[[#This Row],[Dalībnieks]],Pirma_Karta[Dalībnieks],0),30)</f>
        <v>(1, 0, 2)</v>
      </c>
      <c r="H28" s="91">
        <f>INDEX(Pirma_Karta[],MATCH(Otra_Karta[[#This Row],[Dalībnieks]],Pirma_Karta[Dalībnieks],0),15)/2</f>
        <v>42.5</v>
      </c>
      <c r="I28" s="162"/>
      <c r="J28" s="163">
        <v>7</v>
      </c>
      <c r="K28" s="163">
        <v>4</v>
      </c>
      <c r="L28" s="163">
        <v>4</v>
      </c>
      <c r="M28" s="163">
        <v>4</v>
      </c>
      <c r="N28" s="163">
        <v>6</v>
      </c>
      <c r="O28" s="114">
        <f t="shared" si="0"/>
        <v>25</v>
      </c>
      <c r="P28" s="103" t="str">
        <f t="shared" si="1"/>
        <v>(0, 0, 0)</v>
      </c>
      <c r="Q28" s="105">
        <f>Otra_Karta[[#This Row],[Puse no Pirmās kārtas GS rezultāta]]+Otra_Karta[[#This Row],[Otrās Kārtas
GS Rezultāts]]</f>
        <v>67.5</v>
      </c>
      <c r="R28" s="105">
        <f>COUNTIFS(Otra_Karta[Līga],Otra_Karta[[#This Row],[Līga]],Otra_Karta[Rezultāts Abās GS Kārtās],"&gt;"&amp;Otra_Karta[Rezultāts Abās GS Kārtās])+1</f>
        <v>12</v>
      </c>
      <c r="S28" s="111">
        <v>12</v>
      </c>
      <c r="T28" s="107">
        <f>INDEX(Pirma_Karta[],MATCH(Otra_Karta[[#This Row],[Dalībnieks]],Pirma_Karta[Dalībnieks],0),29)/2</f>
        <v>29.5</v>
      </c>
      <c r="U28" s="164"/>
      <c r="V28" s="165"/>
      <c r="W28" s="165"/>
      <c r="X28" s="165"/>
      <c r="Y28" s="165"/>
      <c r="Z28" s="165"/>
      <c r="AA28" s="108">
        <f t="shared" si="2"/>
        <v>0</v>
      </c>
      <c r="AB28" s="103" t="str">
        <f t="shared" si="3"/>
        <v>(0, 0, 0)</v>
      </c>
      <c r="AC28" s="105">
        <f>Otra_Karta[[#This Row],[Puse no Pirmās kārtas VS rezultāta]]+Otra_Karta[[#This Row],[Otrās Kārtas
VS Rezultāts]]</f>
        <v>29.5</v>
      </c>
      <c r="AD28" s="105">
        <f>COUNTIFS(Otra_Karta[Līga],Otra_Karta[[#This Row],[Līga]],Otra_Karta[Rezultāts Abās VS Kārtās],"&gt;"&amp;Otra_Karta[Rezultāts Abās VS Kārtās])+1</f>
        <v>22</v>
      </c>
      <c r="AE28" s="111"/>
    </row>
    <row r="29" spans="1:38" ht="15.75" x14ac:dyDescent="0.25">
      <c r="A29" s="9">
        <v>27</v>
      </c>
      <c r="B29" s="84">
        <f>INDEX(Pirma_Karta[],MATCH(Otra_Karta[[#This Row],[Dalībnieks]],Pirma_Karta[Dalībnieks],0),1)</f>
        <v>63</v>
      </c>
      <c r="C29" s="84"/>
      <c r="D29" s="84" t="s">
        <v>412</v>
      </c>
      <c r="E29" s="86" t="str">
        <f>INDEX(Pirma_Karta[],MATCH(Otra_Karta[[#This Row],[Dalībnieks]],Pirma_Karta[Dalībnieks],0),2)</f>
        <v>Pamatlīga</v>
      </c>
      <c r="F29" s="152" t="s">
        <v>146</v>
      </c>
      <c r="G29" s="57" t="str">
        <f>INDEX(Pirma_Karta[],MATCH(Otra_Karta[[#This Row],[Dalībnieks]],Pirma_Karta[Dalībnieks],0),30)</f>
        <v>(6, 4, 0)</v>
      </c>
      <c r="H29" s="92">
        <f>INDEX(Pirma_Karta[],MATCH(Otra_Karta[[#This Row],[Dalībnieks]],Pirma_Karta[Dalībnieks],0),15)/2</f>
        <v>34</v>
      </c>
      <c r="I29" s="158"/>
      <c r="J29" s="116"/>
      <c r="K29" s="116"/>
      <c r="L29" s="116"/>
      <c r="M29" s="116"/>
      <c r="N29" s="116"/>
      <c r="O29" s="58">
        <f t="shared" si="0"/>
        <v>0</v>
      </c>
      <c r="P29" s="76" t="str">
        <f t="shared" si="1"/>
        <v>(0, 0, 0)</v>
      </c>
      <c r="Q29" s="76">
        <f>Otra_Karta[[#This Row],[Puse no Pirmās kārtas GS rezultāta]]+Otra_Karta[[#This Row],[Otrās Kārtas
GS Rezultāts]]</f>
        <v>34</v>
      </c>
      <c r="R29" s="59">
        <f>COUNTIFS(Otra_Karta[Līga],Otra_Karta[[#This Row],[Līga]],Otra_Karta[Rezultāts Abās GS Kārtās],"&gt;"&amp;Otra_Karta[Rezultāts Abās GS Kārtās])+1</f>
        <v>19</v>
      </c>
      <c r="S29" s="60"/>
      <c r="T29" s="81">
        <f>INDEX(Pirma_Karta[],MATCH(Otra_Karta[[#This Row],[Dalībnieks]],Pirma_Karta[Dalībnieks],0),29)/2</f>
        <v>48</v>
      </c>
      <c r="U29" s="160"/>
      <c r="V29" s="161">
        <v>10</v>
      </c>
      <c r="W29" s="161">
        <v>9</v>
      </c>
      <c r="X29" s="166">
        <v>8</v>
      </c>
      <c r="Y29" s="166">
        <v>8</v>
      </c>
      <c r="Z29" s="161">
        <v>8</v>
      </c>
      <c r="AA29" s="58">
        <f t="shared" si="2"/>
        <v>43</v>
      </c>
      <c r="AB29" s="76" t="str">
        <f t="shared" si="3"/>
        <v>(1, 1, 3)</v>
      </c>
      <c r="AC29" s="76">
        <f>Otra_Karta[[#This Row],[Puse no Pirmās kārtas VS rezultāta]]+Otra_Karta[[#This Row],[Otrās Kārtas
VS Rezultāts]]</f>
        <v>91</v>
      </c>
      <c r="AD29" s="76">
        <f>COUNTIFS(Otra_Karta[Līga],Otra_Karta[[#This Row],[Līga]],Otra_Karta[Rezultāts Abās VS Kārtās],"&gt;"&amp;Otra_Karta[Rezultāts Abās VS Kārtās])+1</f>
        <v>1</v>
      </c>
      <c r="AE29" s="167">
        <v>1</v>
      </c>
    </row>
    <row r="30" spans="1:38" ht="15.75" x14ac:dyDescent="0.25">
      <c r="A30" s="9">
        <v>28</v>
      </c>
      <c r="B30" s="87">
        <f>INDEX(Pirma_Karta[],MATCH(Otra_Karta[[#This Row],[Dalībnieks]],Pirma_Karta[Dalībnieks],0),1)</f>
        <v>2</v>
      </c>
      <c r="C30" s="87"/>
      <c r="D30" s="84" t="s">
        <v>412</v>
      </c>
      <c r="E30" s="86" t="str">
        <f>INDEX(Pirma_Karta[],MATCH(Otra_Karta[[#This Row],[Dalībnieks]],Pirma_Karta[Dalībnieks],0),2)</f>
        <v>Pamatlīga</v>
      </c>
      <c r="F30" s="152" t="s">
        <v>75</v>
      </c>
      <c r="G30" s="57" t="str">
        <f>INDEX(Pirma_Karta[],MATCH(Otra_Karta[[#This Row],[Dalībnieks]],Pirma_Karta[Dalībnieks],0),30)</f>
        <v>(6, 1, 2)</v>
      </c>
      <c r="H30" s="92">
        <f>INDEX(Pirma_Karta[],MATCH(Otra_Karta[[#This Row],[Dalībnieks]],Pirma_Karta[Dalībnieks],0),15)/2</f>
        <v>34</v>
      </c>
      <c r="I30" s="158"/>
      <c r="J30" s="116"/>
      <c r="K30" s="116"/>
      <c r="L30" s="116"/>
      <c r="M30" s="116"/>
      <c r="N30" s="116"/>
      <c r="O30" s="58">
        <f t="shared" si="0"/>
        <v>0</v>
      </c>
      <c r="P30" s="76" t="str">
        <f t="shared" si="1"/>
        <v>(0, 0, 0)</v>
      </c>
      <c r="Q30" s="76">
        <f>Otra_Karta[[#This Row],[Puse no Pirmās kārtas GS rezultāta]]+Otra_Karta[[#This Row],[Otrās Kārtas
GS Rezultāts]]</f>
        <v>34</v>
      </c>
      <c r="R30" s="59">
        <f>COUNTIFS(Otra_Karta[Līga],Otra_Karta[[#This Row],[Līga]],Otra_Karta[Rezultāts Abās GS Kārtās],"&gt;"&amp;Otra_Karta[Rezultāts Abās GS Kārtās])+1</f>
        <v>19</v>
      </c>
      <c r="S30" s="60"/>
      <c r="T30" s="81">
        <f>INDEX(Pirma_Karta[],MATCH(Otra_Karta[[#This Row],[Dalībnieks]],Pirma_Karta[Dalībnieks],0),29)/2</f>
        <v>44.5</v>
      </c>
      <c r="U30" s="160"/>
      <c r="V30" s="161">
        <v>10</v>
      </c>
      <c r="W30" s="161">
        <v>10</v>
      </c>
      <c r="X30" s="166">
        <v>9</v>
      </c>
      <c r="Y30" s="166">
        <v>9</v>
      </c>
      <c r="Z30" s="161">
        <v>8</v>
      </c>
      <c r="AA30" s="58">
        <f t="shared" si="2"/>
        <v>46</v>
      </c>
      <c r="AB30" s="76" t="str">
        <f t="shared" si="3"/>
        <v>(2, 2, 1)</v>
      </c>
      <c r="AC30" s="76">
        <f>Otra_Karta[[#This Row],[Puse no Pirmās kārtas VS rezultāta]]+Otra_Karta[[#This Row],[Otrās Kārtas
VS Rezultāts]]</f>
        <v>90.5</v>
      </c>
      <c r="AD30" s="76">
        <f>COUNTIFS(Otra_Karta[Līga],Otra_Karta[[#This Row],[Līga]],Otra_Karta[Rezultāts Abās VS Kārtās],"&gt;"&amp;Otra_Karta[Rezultāts Abās VS Kārtās])+1</f>
        <v>2</v>
      </c>
      <c r="AE30" s="167">
        <v>2</v>
      </c>
    </row>
    <row r="31" spans="1:38" ht="15.75" x14ac:dyDescent="0.25">
      <c r="A31" s="9">
        <v>29</v>
      </c>
      <c r="B31" s="87">
        <f>INDEX(Pirma_Karta[],MATCH(Otra_Karta[[#This Row],[Dalībnieks]],Pirma_Karta[Dalībnieks],0),1)</f>
        <v>171</v>
      </c>
      <c r="C31" s="87"/>
      <c r="D31" s="84" t="s">
        <v>412</v>
      </c>
      <c r="E31" s="86" t="str">
        <f>INDEX(Pirma_Karta[],MATCH(Otra_Karta[[#This Row],[Dalībnieks]],Pirma_Karta[Dalībnieks],0),2)</f>
        <v>Pamatlīga</v>
      </c>
      <c r="F31" s="152" t="s">
        <v>395</v>
      </c>
      <c r="G31" s="57" t="str">
        <f>INDEX(Pirma_Karta[],MATCH(Otra_Karta[[#This Row],[Dalībnieks]],Pirma_Karta[Dalībnieks],0),30)</f>
        <v>(7, 1, 0)</v>
      </c>
      <c r="H31" s="92">
        <f>INDEX(Pirma_Karta[],MATCH(Otra_Karta[[#This Row],[Dalībnieks]],Pirma_Karta[Dalībnieks],0),15)/2</f>
        <v>38</v>
      </c>
      <c r="I31" s="158"/>
      <c r="J31" s="116"/>
      <c r="K31" s="116"/>
      <c r="L31" s="116"/>
      <c r="M31" s="116"/>
      <c r="N31" s="116"/>
      <c r="O31" s="58">
        <f t="shared" si="0"/>
        <v>0</v>
      </c>
      <c r="P31" s="76" t="str">
        <f t="shared" si="1"/>
        <v>(0, 0, 0)</v>
      </c>
      <c r="Q31" s="76">
        <f>Otra_Karta[[#This Row],[Puse no Pirmās kārtas GS rezultāta]]+Otra_Karta[[#This Row],[Otrās Kārtas
GS Rezultāts]]</f>
        <v>38</v>
      </c>
      <c r="R31" s="59">
        <f>COUNTIFS(Otra_Karta[Līga],Otra_Karta[[#This Row],[Līga]],Otra_Karta[Rezultāts Abās GS Kārtās],"&gt;"&amp;Otra_Karta[Rezultāts Abās GS Kārtās])+1</f>
        <v>16</v>
      </c>
      <c r="S31" s="60"/>
      <c r="T31" s="81">
        <f>INDEX(Pirma_Karta[],MATCH(Otra_Karta[[#This Row],[Dalībnieks]],Pirma_Karta[Dalībnieks],0),29)/2</f>
        <v>46.5</v>
      </c>
      <c r="U31" s="160"/>
      <c r="V31" s="161">
        <v>10</v>
      </c>
      <c r="W31" s="161">
        <v>9</v>
      </c>
      <c r="X31" s="166">
        <v>9</v>
      </c>
      <c r="Y31" s="166">
        <v>8</v>
      </c>
      <c r="Z31" s="161">
        <v>7</v>
      </c>
      <c r="AA31" s="58">
        <f t="shared" si="2"/>
        <v>43</v>
      </c>
      <c r="AB31" s="76" t="str">
        <f t="shared" si="3"/>
        <v>(1, 2, 1)</v>
      </c>
      <c r="AC31" s="76">
        <f>Otra_Karta[[#This Row],[Puse no Pirmās kārtas VS rezultāta]]+Otra_Karta[[#This Row],[Otrās Kārtas
VS Rezultāts]]</f>
        <v>89.5</v>
      </c>
      <c r="AD31" s="76">
        <f>COUNTIFS(Otra_Karta[Līga],Otra_Karta[[#This Row],[Līga]],Otra_Karta[Rezultāts Abās VS Kārtās],"&gt;"&amp;Otra_Karta[Rezultāts Abās VS Kārtās])+1</f>
        <v>3</v>
      </c>
      <c r="AE31" s="167">
        <v>3</v>
      </c>
    </row>
    <row r="32" spans="1:38" ht="15.75" x14ac:dyDescent="0.25">
      <c r="A32" s="9">
        <v>30</v>
      </c>
      <c r="B32" s="87">
        <f>INDEX(Pirma_Karta[],MATCH(Otra_Karta[[#This Row],[Dalībnieks]],Pirma_Karta[Dalībnieks],0),1)</f>
        <v>158</v>
      </c>
      <c r="C32" s="87"/>
      <c r="D32" s="84" t="s">
        <v>412</v>
      </c>
      <c r="E32" s="86" t="str">
        <f>INDEX(Pirma_Karta[],MATCH(Otra_Karta[[#This Row],[Dalībnieks]],Pirma_Karta[Dalībnieks],0),2)</f>
        <v>Pamatlīga</v>
      </c>
      <c r="F32" s="152" t="s">
        <v>179</v>
      </c>
      <c r="G32" s="57" t="str">
        <f>INDEX(Pirma_Karta[],MATCH(Otra_Karta[[#This Row],[Dalībnieks]],Pirma_Karta[Dalībnieks],0),30)</f>
        <v>(4, 3, 0)</v>
      </c>
      <c r="H32" s="92">
        <f>INDEX(Pirma_Karta[],MATCH(Otra_Karta[[#This Row],[Dalībnieks]],Pirma_Karta[Dalībnieks],0),15)/2</f>
        <v>34.5</v>
      </c>
      <c r="I32" s="158"/>
      <c r="J32" s="116"/>
      <c r="K32" s="116"/>
      <c r="L32" s="116"/>
      <c r="M32" s="116"/>
      <c r="N32" s="116"/>
      <c r="O32" s="58">
        <f t="shared" si="0"/>
        <v>0</v>
      </c>
      <c r="P32" s="76" t="str">
        <f t="shared" si="1"/>
        <v>(0, 0, 0)</v>
      </c>
      <c r="Q32" s="76">
        <f>Otra_Karta[[#This Row],[Puse no Pirmās kārtas GS rezultāta]]+Otra_Karta[[#This Row],[Otrās Kārtas
GS Rezultāts]]</f>
        <v>34.5</v>
      </c>
      <c r="R32" s="59">
        <f>COUNTIFS(Otra_Karta[Līga],Otra_Karta[[#This Row],[Līga]],Otra_Karta[Rezultāts Abās GS Kārtās],"&gt;"&amp;Otra_Karta[Rezultāts Abās GS Kārtās])+1</f>
        <v>18</v>
      </c>
      <c r="S32" s="60"/>
      <c r="T32" s="81">
        <f>INDEX(Pirma_Karta[],MATCH(Otra_Karta[[#This Row],[Dalībnieks]],Pirma_Karta[Dalībnieks],0),29)/2</f>
        <v>42.5</v>
      </c>
      <c r="U32" s="160"/>
      <c r="V32" s="161">
        <v>10</v>
      </c>
      <c r="W32" s="161">
        <v>10</v>
      </c>
      <c r="X32" s="166">
        <v>10</v>
      </c>
      <c r="Y32" s="166">
        <v>9</v>
      </c>
      <c r="Z32" s="161">
        <v>6</v>
      </c>
      <c r="AA32" s="58">
        <f t="shared" si="2"/>
        <v>45</v>
      </c>
      <c r="AB32" s="76" t="str">
        <f t="shared" si="3"/>
        <v>(3, 1, 0)</v>
      </c>
      <c r="AC32" s="76">
        <f>Otra_Karta[[#This Row],[Puse no Pirmās kārtas VS rezultāta]]+Otra_Karta[[#This Row],[Otrās Kārtas
VS Rezultāts]]</f>
        <v>87.5</v>
      </c>
      <c r="AD32" s="76">
        <f>COUNTIFS(Otra_Karta[Līga],Otra_Karta[[#This Row],[Līga]],Otra_Karta[Rezultāts Abās VS Kārtās],"&gt;"&amp;Otra_Karta[Rezultāts Abās VS Kārtās])+1</f>
        <v>4</v>
      </c>
      <c r="AE32" s="167">
        <v>4</v>
      </c>
    </row>
    <row r="33" spans="1:31" ht="15.75" x14ac:dyDescent="0.25">
      <c r="A33" s="9">
        <v>31</v>
      </c>
      <c r="B33" s="87">
        <f>INDEX(Pirma_Karta[],MATCH(Otra_Karta[[#This Row],[Dalībnieks]],Pirma_Karta[Dalībnieks],0),1)</f>
        <v>22</v>
      </c>
      <c r="C33" s="87"/>
      <c r="D33" s="84" t="s">
        <v>412</v>
      </c>
      <c r="E33" s="86" t="str">
        <f>INDEX(Pirma_Karta[],MATCH(Otra_Karta[[#This Row],[Dalībnieks]],Pirma_Karta[Dalībnieks],0),2)</f>
        <v>Pamatlīga</v>
      </c>
      <c r="F33" s="152" t="s">
        <v>305</v>
      </c>
      <c r="G33" s="57" t="str">
        <f>INDEX(Pirma_Karta[],MATCH(Otra_Karta[[#This Row],[Dalībnieks]],Pirma_Karta[Dalībnieks],0),30)</f>
        <v>(3, 3, 2)</v>
      </c>
      <c r="H33" s="92">
        <f>INDEX(Pirma_Karta[],MATCH(Otra_Karta[[#This Row],[Dalībnieks]],Pirma_Karta[Dalībnieks],0),15)/2</f>
        <v>45</v>
      </c>
      <c r="I33" s="158"/>
      <c r="J33" s="116"/>
      <c r="K33" s="116"/>
      <c r="L33" s="116"/>
      <c r="M33" s="116"/>
      <c r="N33" s="116"/>
      <c r="O33" s="58">
        <f t="shared" si="0"/>
        <v>0</v>
      </c>
      <c r="P33" s="76" t="str">
        <f t="shared" si="1"/>
        <v>(0, 0, 0)</v>
      </c>
      <c r="Q33" s="76">
        <f>Otra_Karta[[#This Row],[Puse no Pirmās kārtas GS rezultāta]]+Otra_Karta[[#This Row],[Otrās Kārtas
GS Rezultāts]]</f>
        <v>45</v>
      </c>
      <c r="R33" s="59">
        <f>COUNTIFS(Otra_Karta[Līga],Otra_Karta[[#This Row],[Līga]],Otra_Karta[Rezultāts Abās GS Kārtās],"&gt;"&amp;Otra_Karta[Rezultāts Abās GS Kārtās])+1</f>
        <v>13</v>
      </c>
      <c r="S33" s="60"/>
      <c r="T33" s="81">
        <f>INDEX(Pirma_Karta[],MATCH(Otra_Karta[[#This Row],[Dalībnieks]],Pirma_Karta[Dalībnieks],0),29)/2</f>
        <v>43.5</v>
      </c>
      <c r="U33" s="160"/>
      <c r="V33" s="161">
        <v>10</v>
      </c>
      <c r="W33" s="161">
        <v>8</v>
      </c>
      <c r="X33" s="166">
        <v>8</v>
      </c>
      <c r="Y33" s="166">
        <v>8</v>
      </c>
      <c r="Z33" s="161">
        <v>7</v>
      </c>
      <c r="AA33" s="58">
        <f t="shared" si="2"/>
        <v>41</v>
      </c>
      <c r="AB33" s="76" t="str">
        <f t="shared" si="3"/>
        <v>(1, 0, 3)</v>
      </c>
      <c r="AC33" s="76">
        <f>Otra_Karta[[#This Row],[Puse no Pirmās kārtas VS rezultāta]]+Otra_Karta[[#This Row],[Otrās Kārtas
VS Rezultāts]]</f>
        <v>84.5</v>
      </c>
      <c r="AD33" s="76">
        <f>COUNTIFS(Otra_Karta[Līga],Otra_Karta[[#This Row],[Līga]],Otra_Karta[Rezultāts Abās VS Kārtās],"&gt;"&amp;Otra_Karta[Rezultāts Abās VS Kārtās])+1</f>
        <v>5</v>
      </c>
      <c r="AE33" s="167">
        <v>5</v>
      </c>
    </row>
    <row r="34" spans="1:31" ht="15.75" x14ac:dyDescent="0.25">
      <c r="A34" s="9">
        <v>32</v>
      </c>
      <c r="B34" s="87">
        <f>INDEX(Pirma_Karta[],MATCH(Otra_Karta[[#This Row],[Dalībnieks]],Pirma_Karta[Dalībnieks],0),1)</f>
        <v>19</v>
      </c>
      <c r="C34" s="87"/>
      <c r="D34" s="84" t="s">
        <v>412</v>
      </c>
      <c r="E34" s="86" t="str">
        <f>INDEX(Pirma_Karta[],MATCH(Otra_Karta[[#This Row],[Dalībnieks]],Pirma_Karta[Dalībnieks],0),2)</f>
        <v>Pamatlīga</v>
      </c>
      <c r="F34" s="152" t="s">
        <v>325</v>
      </c>
      <c r="G34" s="57" t="str">
        <f>INDEX(Pirma_Karta[],MATCH(Otra_Karta[[#This Row],[Dalībnieks]],Pirma_Karta[Dalībnieks],0),30)</f>
        <v>(5, 1, 2)</v>
      </c>
      <c r="H34" s="92">
        <f>INDEX(Pirma_Karta[],MATCH(Otra_Karta[[#This Row],[Dalībnieks]],Pirma_Karta[Dalībnieks],0),15)/2</f>
        <v>31.5</v>
      </c>
      <c r="I34" s="158"/>
      <c r="J34" s="116"/>
      <c r="K34" s="116"/>
      <c r="L34" s="116"/>
      <c r="M34" s="116"/>
      <c r="N34" s="116"/>
      <c r="O34" s="58">
        <f t="shared" si="0"/>
        <v>0</v>
      </c>
      <c r="P34" s="76" t="str">
        <f t="shared" si="1"/>
        <v>(0, 0, 0)</v>
      </c>
      <c r="Q34" s="76">
        <f>Otra_Karta[[#This Row],[Puse no Pirmās kārtas GS rezultāta]]+Otra_Karta[[#This Row],[Otrās Kārtas
GS Rezultāts]]</f>
        <v>31.5</v>
      </c>
      <c r="R34" s="59">
        <f>COUNTIFS(Otra_Karta[Līga],Otra_Karta[[#This Row],[Līga]],Otra_Karta[Rezultāts Abās GS Kārtās],"&gt;"&amp;Otra_Karta[Rezultāts Abās GS Kārtās])+1</f>
        <v>22</v>
      </c>
      <c r="S34" s="60"/>
      <c r="T34" s="81">
        <f>INDEX(Pirma_Karta[],MATCH(Otra_Karta[[#This Row],[Dalībnieks]],Pirma_Karta[Dalībnieks],0),29)/2</f>
        <v>44.5</v>
      </c>
      <c r="U34" s="160"/>
      <c r="V34" s="161">
        <v>10</v>
      </c>
      <c r="W34" s="161">
        <v>10</v>
      </c>
      <c r="X34" s="166">
        <v>9</v>
      </c>
      <c r="Y34" s="166">
        <v>8</v>
      </c>
      <c r="Z34" s="161">
        <v>3</v>
      </c>
      <c r="AA34" s="58">
        <f t="shared" si="2"/>
        <v>40</v>
      </c>
      <c r="AB34" s="76" t="str">
        <f t="shared" si="3"/>
        <v>(2, 1, 1)</v>
      </c>
      <c r="AC34" s="76">
        <f>Otra_Karta[[#This Row],[Puse no Pirmās kārtas VS rezultāta]]+Otra_Karta[[#This Row],[Otrās Kārtas
VS Rezultāts]]</f>
        <v>84.5</v>
      </c>
      <c r="AD34" s="76">
        <f>COUNTIFS(Otra_Karta[Līga],Otra_Karta[[#This Row],[Līga]],Otra_Karta[Rezultāts Abās VS Kārtās],"&gt;"&amp;Otra_Karta[Rezultāts Abās VS Kārtās])+1</f>
        <v>5</v>
      </c>
      <c r="AE34" s="167">
        <v>6</v>
      </c>
    </row>
    <row r="35" spans="1:31" ht="15.75" x14ac:dyDescent="0.25">
      <c r="A35" s="9">
        <v>33</v>
      </c>
      <c r="B35" s="87">
        <f>INDEX(Pirma_Karta[],MATCH(Otra_Karta[[#This Row],[Dalībnieks]],Pirma_Karta[Dalībnieks],0),1)</f>
        <v>66</v>
      </c>
      <c r="C35" s="87"/>
      <c r="D35" s="84" t="s">
        <v>412</v>
      </c>
      <c r="E35" s="86" t="str">
        <f>INDEX(Pirma_Karta[],MATCH(Otra_Karta[[#This Row],[Dalībnieks]],Pirma_Karta[Dalībnieks],0),2)</f>
        <v>Pamatlīga</v>
      </c>
      <c r="F35" s="152" t="s">
        <v>253</v>
      </c>
      <c r="G35" s="57" t="str">
        <f>INDEX(Pirma_Karta[],MATCH(Otra_Karta[[#This Row],[Dalībnieks]],Pirma_Karta[Dalībnieks],0),30)</f>
        <v>(4, 2, 1)</v>
      </c>
      <c r="H35" s="92">
        <f>INDEX(Pirma_Karta[],MATCH(Otra_Karta[[#This Row],[Dalībnieks]],Pirma_Karta[Dalībnieks],0),15)/2</f>
        <v>39</v>
      </c>
      <c r="I35" s="158"/>
      <c r="J35" s="116"/>
      <c r="K35" s="116"/>
      <c r="L35" s="116"/>
      <c r="M35" s="116"/>
      <c r="N35" s="116"/>
      <c r="O35" s="58">
        <f t="shared" si="0"/>
        <v>0</v>
      </c>
      <c r="P35" s="76" t="str">
        <f t="shared" si="1"/>
        <v>(0, 0, 0)</v>
      </c>
      <c r="Q35" s="76">
        <f>Otra_Karta[[#This Row],[Puse no Pirmās kārtas GS rezultāta]]+Otra_Karta[[#This Row],[Otrās Kārtas
GS Rezultāts]]</f>
        <v>39</v>
      </c>
      <c r="R35" s="59">
        <f>COUNTIFS(Otra_Karta[Līga],Otra_Karta[[#This Row],[Līga]],Otra_Karta[Rezultāts Abās GS Kārtās],"&gt;"&amp;Otra_Karta[Rezultāts Abās GS Kārtās])+1</f>
        <v>14</v>
      </c>
      <c r="S35" s="60"/>
      <c r="T35" s="81">
        <f>INDEX(Pirma_Karta[],MATCH(Otra_Karta[[#This Row],[Dalībnieks]],Pirma_Karta[Dalībnieks],0),29)/2</f>
        <v>43.5</v>
      </c>
      <c r="U35" s="160"/>
      <c r="V35" s="161">
        <v>10</v>
      </c>
      <c r="W35" s="161">
        <v>10</v>
      </c>
      <c r="X35" s="166">
        <v>10</v>
      </c>
      <c r="Y35" s="166">
        <v>9</v>
      </c>
      <c r="Z35" s="161">
        <v>1</v>
      </c>
      <c r="AA35" s="58">
        <f t="shared" si="2"/>
        <v>40</v>
      </c>
      <c r="AB35" s="76" t="str">
        <f t="shared" si="3"/>
        <v>(3, 1, 0)</v>
      </c>
      <c r="AC35" s="76">
        <f>Otra_Karta[[#This Row],[Puse no Pirmās kārtas VS rezultāta]]+Otra_Karta[[#This Row],[Otrās Kārtas
VS Rezultāts]]</f>
        <v>83.5</v>
      </c>
      <c r="AD35" s="76">
        <f>COUNTIFS(Otra_Karta[Līga],Otra_Karta[[#This Row],[Līga]],Otra_Karta[Rezultāts Abās VS Kārtās],"&gt;"&amp;Otra_Karta[Rezultāts Abās VS Kārtās])+1</f>
        <v>7</v>
      </c>
      <c r="AE35" s="77">
        <v>7</v>
      </c>
    </row>
    <row r="36" spans="1:31" ht="15.75" x14ac:dyDescent="0.25">
      <c r="A36" s="9">
        <v>34</v>
      </c>
      <c r="B36" s="87">
        <f>INDEX(Pirma_Karta[],MATCH(Otra_Karta[[#This Row],[Dalībnieks]],Pirma_Karta[Dalībnieks],0),1)</f>
        <v>142</v>
      </c>
      <c r="C36" s="87"/>
      <c r="D36" s="84" t="s">
        <v>412</v>
      </c>
      <c r="E36" s="86" t="str">
        <f>INDEX(Pirma_Karta[],MATCH(Otra_Karta[[#This Row],[Dalībnieks]],Pirma_Karta[Dalībnieks],0),2)</f>
        <v>Pamatlīga</v>
      </c>
      <c r="F36" s="168" t="s">
        <v>90</v>
      </c>
      <c r="G36" s="57" t="str">
        <f>INDEX(Pirma_Karta[],MATCH(Otra_Karta[[#This Row],[Dalībnieks]],Pirma_Karta[Dalībnieks],0),30)</f>
        <v>(5, 3, 1)</v>
      </c>
      <c r="H36" s="92">
        <f>INDEX(Pirma_Karta[],MATCH(Otra_Karta[[#This Row],[Dalībnieks]],Pirma_Karta[Dalībnieks],0),15)/2</f>
        <v>0</v>
      </c>
      <c r="I36" s="158"/>
      <c r="J36" s="116"/>
      <c r="K36" s="116"/>
      <c r="L36" s="116"/>
      <c r="M36" s="116"/>
      <c r="N36" s="116"/>
      <c r="O36" s="58">
        <f t="shared" si="0"/>
        <v>0</v>
      </c>
      <c r="P36" s="76" t="str">
        <f t="shared" si="1"/>
        <v>(0, 0, 0)</v>
      </c>
      <c r="Q36" s="76">
        <f>Otra_Karta[[#This Row],[Puse no Pirmās kārtas GS rezultāta]]+Otra_Karta[[#This Row],[Otrās Kārtas
GS Rezultāts]]</f>
        <v>0</v>
      </c>
      <c r="R36" s="59">
        <f>COUNTIFS(Otra_Karta[Līga],Otra_Karta[[#This Row],[Līga]],Otra_Karta[Rezultāts Abās GS Kārtās],"&gt;"&amp;Otra_Karta[Rezultāts Abās GS Kārtās])+1</f>
        <v>24</v>
      </c>
      <c r="S36" s="60"/>
      <c r="T36" s="81">
        <f>INDEX(Pirma_Karta[],MATCH(Otra_Karta[[#This Row],[Dalībnieks]],Pirma_Karta[Dalībnieks],0),29)/2</f>
        <v>45</v>
      </c>
      <c r="U36" s="160"/>
      <c r="V36" s="161">
        <v>10</v>
      </c>
      <c r="W36" s="161">
        <v>9</v>
      </c>
      <c r="X36" s="166">
        <v>9</v>
      </c>
      <c r="Y36" s="166">
        <v>6</v>
      </c>
      <c r="Z36" s="161">
        <v>3</v>
      </c>
      <c r="AA36" s="58">
        <f t="shared" si="2"/>
        <v>37</v>
      </c>
      <c r="AB36" s="76" t="str">
        <f t="shared" si="3"/>
        <v>(1, 2, 0)</v>
      </c>
      <c r="AC36" s="76">
        <f>Otra_Karta[[#This Row],[Puse no Pirmās kārtas VS rezultāta]]+Otra_Karta[[#This Row],[Otrās Kārtas
VS Rezultāts]]</f>
        <v>82</v>
      </c>
      <c r="AD36" s="76">
        <f>COUNTIFS(Otra_Karta[Līga],Otra_Karta[[#This Row],[Līga]],Otra_Karta[Rezultāts Abās VS Kārtās],"&gt;"&amp;Otra_Karta[Rezultāts Abās VS Kārtās])+1</f>
        <v>8</v>
      </c>
      <c r="AE36" s="77">
        <v>8</v>
      </c>
    </row>
    <row r="37" spans="1:31" ht="15.75" x14ac:dyDescent="0.25">
      <c r="A37" s="9">
        <v>35</v>
      </c>
      <c r="B37" s="87">
        <f>INDEX(Pirma_Karta[],MATCH(Otra_Karta[[#This Row],[Dalībnieks]],Pirma_Karta[Dalībnieks],0),1)</f>
        <v>155</v>
      </c>
      <c r="C37" s="87"/>
      <c r="D37" s="84" t="s">
        <v>412</v>
      </c>
      <c r="E37" s="86" t="str">
        <f>INDEX(Pirma_Karta[],MATCH(Otra_Karta[[#This Row],[Dalībnieks]],Pirma_Karta[Dalībnieks],0),2)</f>
        <v>Pamatlīga</v>
      </c>
      <c r="F37" s="152" t="s">
        <v>297</v>
      </c>
      <c r="G37" s="57" t="str">
        <f>INDEX(Pirma_Karta[],MATCH(Otra_Karta[[#This Row],[Dalībnieks]],Pirma_Karta[Dalībnieks],0),30)</f>
        <v>(3, 5, 0)</v>
      </c>
      <c r="H37" s="92">
        <f>INDEX(Pirma_Karta[],MATCH(Otra_Karta[[#This Row],[Dalībnieks]],Pirma_Karta[Dalībnieks],0),15)/2</f>
        <v>32</v>
      </c>
      <c r="I37" s="158"/>
      <c r="J37" s="116"/>
      <c r="K37" s="116"/>
      <c r="L37" s="116"/>
      <c r="M37" s="116"/>
      <c r="N37" s="116"/>
      <c r="O37" s="58">
        <f t="shared" si="0"/>
        <v>0</v>
      </c>
      <c r="P37" s="76" t="str">
        <f t="shared" si="1"/>
        <v>(0, 0, 0)</v>
      </c>
      <c r="Q37" s="76">
        <f>Otra_Karta[[#This Row],[Puse no Pirmās kārtas GS rezultāta]]+Otra_Karta[[#This Row],[Otrās Kārtas
GS Rezultāts]]</f>
        <v>32</v>
      </c>
      <c r="R37" s="59">
        <f>COUNTIFS(Otra_Karta[Līga],Otra_Karta[[#This Row],[Līga]],Otra_Karta[Rezultāts Abās GS Kārtās],"&gt;"&amp;Otra_Karta[Rezultāts Abās GS Kārtās])+1</f>
        <v>21</v>
      </c>
      <c r="S37" s="60"/>
      <c r="T37" s="81">
        <f>INDEX(Pirma_Karta[],MATCH(Otra_Karta[[#This Row],[Dalībnieks]],Pirma_Karta[Dalībnieks],0),29)/2</f>
        <v>44.5</v>
      </c>
      <c r="U37" s="160"/>
      <c r="V37" s="161">
        <v>10</v>
      </c>
      <c r="W37" s="161">
        <v>8</v>
      </c>
      <c r="X37" s="166">
        <v>8</v>
      </c>
      <c r="Y37" s="166">
        <v>8</v>
      </c>
      <c r="Z37" s="161">
        <v>3</v>
      </c>
      <c r="AA37" s="58">
        <f t="shared" si="2"/>
        <v>37</v>
      </c>
      <c r="AB37" s="76" t="str">
        <f t="shared" si="3"/>
        <v>(1, 0, 3)</v>
      </c>
      <c r="AC37" s="76">
        <f>Otra_Karta[[#This Row],[Puse no Pirmās kārtas VS rezultāta]]+Otra_Karta[[#This Row],[Otrās Kārtas
VS Rezultāts]]</f>
        <v>81.5</v>
      </c>
      <c r="AD37" s="76">
        <f>COUNTIFS(Otra_Karta[Līga],Otra_Karta[[#This Row],[Līga]],Otra_Karta[Rezultāts Abās VS Kārtās],"&gt;"&amp;Otra_Karta[Rezultāts Abās VS Kārtās])+1</f>
        <v>9</v>
      </c>
      <c r="AE37" s="77">
        <v>9</v>
      </c>
    </row>
    <row r="38" spans="1:31" ht="15.75" x14ac:dyDescent="0.25">
      <c r="A38" s="9">
        <v>36</v>
      </c>
      <c r="B38" s="87">
        <f>INDEX(Pirma_Karta[],MATCH(Otra_Karta[[#This Row],[Dalībnieks]],Pirma_Karta[Dalībnieks],0),1)</f>
        <v>1</v>
      </c>
      <c r="C38" s="87"/>
      <c r="D38" s="84" t="s">
        <v>412</v>
      </c>
      <c r="E38" s="86" t="str">
        <f>INDEX(Pirma_Karta[],MATCH(Otra_Karta[[#This Row],[Dalībnieks]],Pirma_Karta[Dalībnieks],0),2)</f>
        <v>Pamatlīga</v>
      </c>
      <c r="F38" s="152" t="s">
        <v>113</v>
      </c>
      <c r="G38" s="57" t="str">
        <f>INDEX(Pirma_Karta[],MATCH(Otra_Karta[[#This Row],[Dalībnieks]],Pirma_Karta[Dalībnieks],0),30)</f>
        <v>(5, 1, 1)</v>
      </c>
      <c r="H38" s="92">
        <f>INDEX(Pirma_Karta[],MATCH(Otra_Karta[[#This Row],[Dalībnieks]],Pirma_Karta[Dalībnieks],0),15)/2</f>
        <v>38.5</v>
      </c>
      <c r="I38" s="158"/>
      <c r="J38" s="116"/>
      <c r="K38" s="116"/>
      <c r="L38" s="116"/>
      <c r="M38" s="116"/>
      <c r="N38" s="116"/>
      <c r="O38" s="58">
        <f t="shared" si="0"/>
        <v>0</v>
      </c>
      <c r="P38" s="76" t="str">
        <f t="shared" si="1"/>
        <v>(0, 0, 0)</v>
      </c>
      <c r="Q38" s="76">
        <f>Otra_Karta[[#This Row],[Puse no Pirmās kārtas GS rezultāta]]+Otra_Karta[[#This Row],[Otrās Kārtas
GS Rezultāts]]</f>
        <v>38.5</v>
      </c>
      <c r="R38" s="59">
        <f>COUNTIFS(Otra_Karta[Līga],Otra_Karta[[#This Row],[Līga]],Otra_Karta[Rezultāts Abās GS Kārtās],"&gt;"&amp;Otra_Karta[Rezultāts Abās GS Kārtās])+1</f>
        <v>15</v>
      </c>
      <c r="S38" s="60"/>
      <c r="T38" s="81">
        <f>INDEX(Pirma_Karta[],MATCH(Otra_Karta[[#This Row],[Dalībnieks]],Pirma_Karta[Dalībnieks],0),29)/2</f>
        <v>44</v>
      </c>
      <c r="U38" s="160"/>
      <c r="V38" s="161">
        <v>10</v>
      </c>
      <c r="W38" s="161">
        <v>9</v>
      </c>
      <c r="X38" s="166">
        <v>8</v>
      </c>
      <c r="Y38" s="166">
        <v>6</v>
      </c>
      <c r="Z38" s="161">
        <v>3</v>
      </c>
      <c r="AA38" s="58">
        <f t="shared" si="2"/>
        <v>36</v>
      </c>
      <c r="AB38" s="76" t="str">
        <f t="shared" si="3"/>
        <v>(1, 1, 1)</v>
      </c>
      <c r="AC38" s="76">
        <f>Otra_Karta[[#This Row],[Puse no Pirmās kārtas VS rezultāta]]+Otra_Karta[[#This Row],[Otrās Kārtas
VS Rezultāts]]</f>
        <v>80</v>
      </c>
      <c r="AD38" s="76">
        <f>COUNTIFS(Otra_Karta[Līga],Otra_Karta[[#This Row],[Līga]],Otra_Karta[Rezultāts Abās VS Kārtās],"&gt;"&amp;Otra_Karta[Rezultāts Abās VS Kārtās])+1</f>
        <v>10</v>
      </c>
      <c r="AE38" s="77">
        <v>10</v>
      </c>
    </row>
    <row r="39" spans="1:31" ht="15.75" x14ac:dyDescent="0.25">
      <c r="A39" s="9">
        <v>37</v>
      </c>
      <c r="B39" s="87">
        <f>INDEX(Pirma_Karta[],MATCH(Otra_Karta[[#This Row],[Dalībnieks]],Pirma_Karta[Dalībnieks],0),1)</f>
        <v>45</v>
      </c>
      <c r="C39" s="87"/>
      <c r="D39" s="84" t="s">
        <v>412</v>
      </c>
      <c r="E39" s="86" t="str">
        <f>INDEX(Pirma_Karta[],MATCH(Otra_Karta[[#This Row],[Dalībnieks]],Pirma_Karta[Dalībnieks],0),2)</f>
        <v>Pamatlīga</v>
      </c>
      <c r="F39" s="152" t="s">
        <v>176</v>
      </c>
      <c r="G39" s="57" t="str">
        <f>INDEX(Pirma_Karta[],MATCH(Otra_Karta[[#This Row],[Dalībnieks]],Pirma_Karta[Dalībnieks],0),30)</f>
        <v>(3, 4, 1)</v>
      </c>
      <c r="H39" s="92">
        <f>INDEX(Pirma_Karta[],MATCH(Otra_Karta[[#This Row],[Dalībnieks]],Pirma_Karta[Dalībnieks],0),15)/2</f>
        <v>37</v>
      </c>
      <c r="I39" s="158"/>
      <c r="J39" s="116"/>
      <c r="K39" s="116"/>
      <c r="L39" s="116"/>
      <c r="M39" s="116"/>
      <c r="N39" s="116"/>
      <c r="O39" s="58">
        <f t="shared" si="0"/>
        <v>0</v>
      </c>
      <c r="P39" s="76" t="str">
        <f t="shared" si="1"/>
        <v>(0, 0, 0)</v>
      </c>
      <c r="Q39" s="76">
        <f>Otra_Karta[[#This Row],[Puse no Pirmās kārtas GS rezultāta]]+Otra_Karta[[#This Row],[Otrās Kārtas
GS Rezultāts]]</f>
        <v>37</v>
      </c>
      <c r="R39" s="59">
        <f>COUNTIFS(Otra_Karta[Līga],Otra_Karta[[#This Row],[Līga]],Otra_Karta[Rezultāts Abās GS Kārtās],"&gt;"&amp;Otra_Karta[Rezultāts Abās GS Kārtās])+1</f>
        <v>17</v>
      </c>
      <c r="S39" s="60"/>
      <c r="T39" s="81">
        <f>INDEX(Pirma_Karta[],MATCH(Otra_Karta[[#This Row],[Dalībnieks]],Pirma_Karta[Dalībnieks],0),29)/2</f>
        <v>43</v>
      </c>
      <c r="U39" s="160"/>
      <c r="V39" s="161">
        <v>9</v>
      </c>
      <c r="W39" s="161">
        <v>8</v>
      </c>
      <c r="X39" s="166">
        <v>7</v>
      </c>
      <c r="Y39" s="166">
        <v>6</v>
      </c>
      <c r="Z39" s="161">
        <v>6</v>
      </c>
      <c r="AA39" s="58">
        <f t="shared" si="2"/>
        <v>36</v>
      </c>
      <c r="AB39" s="76" t="str">
        <f t="shared" si="3"/>
        <v>(0, 1, 1)</v>
      </c>
      <c r="AC39" s="76">
        <f>Otra_Karta[[#This Row],[Puse no Pirmās kārtas VS rezultāta]]+Otra_Karta[[#This Row],[Otrās Kārtas
VS Rezultāts]]</f>
        <v>79</v>
      </c>
      <c r="AD39" s="76">
        <f>COUNTIFS(Otra_Karta[Līga],Otra_Karta[[#This Row],[Līga]],Otra_Karta[Rezultāts Abās VS Kārtās],"&gt;"&amp;Otra_Karta[Rezultāts Abās VS Kārtās])+1</f>
        <v>11</v>
      </c>
      <c r="AE39" s="77">
        <v>11</v>
      </c>
    </row>
    <row r="40" spans="1:31" ht="15.75" x14ac:dyDescent="0.25">
      <c r="A40" s="9">
        <v>38</v>
      </c>
      <c r="B40" s="87">
        <f>INDEX(Pirma_Karta[],MATCH(Otra_Karta[[#This Row],[Dalībnieks]],Pirma_Karta[Dalībnieks],0),1)</f>
        <v>116</v>
      </c>
      <c r="C40" s="87"/>
      <c r="D40" s="84" t="s">
        <v>412</v>
      </c>
      <c r="E40" s="86" t="str">
        <f>INDEX(Pirma_Karta[],MATCH(Otra_Karta[[#This Row],[Dalībnieks]],Pirma_Karta[Dalībnieks],0),2)</f>
        <v>Pamatlīga</v>
      </c>
      <c r="F40" s="152" t="s">
        <v>261</v>
      </c>
      <c r="G40" s="57" t="str">
        <f>INDEX(Pirma_Karta[],MATCH(Otra_Karta[[#This Row],[Dalībnieks]],Pirma_Karta[Dalībnieks],0),30)</f>
        <v>(2, 4, 1)</v>
      </c>
      <c r="H40" s="92">
        <f>INDEX(Pirma_Karta[],MATCH(Otra_Karta[[#This Row],[Dalībnieks]],Pirma_Karta[Dalībnieks],0),15)/2</f>
        <v>28.5</v>
      </c>
      <c r="I40" s="158"/>
      <c r="J40" s="116"/>
      <c r="K40" s="116"/>
      <c r="L40" s="116"/>
      <c r="M40" s="116"/>
      <c r="N40" s="116"/>
      <c r="O40" s="58">
        <f t="shared" si="0"/>
        <v>0</v>
      </c>
      <c r="P40" s="76" t="str">
        <f t="shared" si="1"/>
        <v>(0, 0, 0)</v>
      </c>
      <c r="Q40" s="76">
        <f>Otra_Karta[[#This Row],[Puse no Pirmās kārtas GS rezultāta]]+Otra_Karta[[#This Row],[Otrās Kārtas
GS Rezultāts]]</f>
        <v>28.5</v>
      </c>
      <c r="R40" s="59">
        <f>COUNTIFS(Otra_Karta[Līga],Otra_Karta[[#This Row],[Līga]],Otra_Karta[Rezultāts Abās GS Kārtās],"&gt;"&amp;Otra_Karta[Rezultāts Abās GS Kārtās])+1</f>
        <v>23</v>
      </c>
      <c r="S40" s="60"/>
      <c r="T40" s="81">
        <f>INDEX(Pirma_Karta[],MATCH(Otra_Karta[[#This Row],[Dalībnieks]],Pirma_Karta[Dalībnieks],0),29)/2</f>
        <v>42.5</v>
      </c>
      <c r="U40" s="160"/>
      <c r="V40" s="161">
        <v>8</v>
      </c>
      <c r="W40" s="161">
        <v>5</v>
      </c>
      <c r="X40" s="166">
        <v>5</v>
      </c>
      <c r="Y40" s="166">
        <v>4</v>
      </c>
      <c r="Z40" s="161">
        <v>0</v>
      </c>
      <c r="AA40" s="58">
        <f t="shared" si="2"/>
        <v>22</v>
      </c>
      <c r="AB40" s="76" t="str">
        <f t="shared" si="3"/>
        <v>(0, 0, 1)</v>
      </c>
      <c r="AC40" s="76">
        <f>Otra_Karta[[#This Row],[Puse no Pirmās kārtas VS rezultāta]]+Otra_Karta[[#This Row],[Otrās Kārtas
VS Rezultāts]]</f>
        <v>64.5</v>
      </c>
      <c r="AD40" s="76">
        <f>COUNTIFS(Otra_Karta[Līga],Otra_Karta[[#This Row],[Līga]],Otra_Karta[Rezultāts Abās VS Kārtās],"&gt;"&amp;Otra_Karta[Rezultāts Abās VS Kārtās])+1</f>
        <v>12</v>
      </c>
      <c r="AE40" s="77">
        <v>12</v>
      </c>
    </row>
    <row r="41" spans="1:31" ht="15.75" x14ac:dyDescent="0.25">
      <c r="A41" s="9">
        <v>39</v>
      </c>
      <c r="B41" s="87">
        <f>INDEX(Pirma_Karta[],MATCH(Otra_Karta[[#This Row],[Dalībnieks]],Pirma_Karta[Dalībnieks],0),1)</f>
        <v>138</v>
      </c>
      <c r="C41" s="87"/>
      <c r="D41" s="87" t="s">
        <v>412</v>
      </c>
      <c r="E41" s="86" t="str">
        <f>INDEX(Pirma_Karta[],MATCH(Otra_Karta[[#This Row],[Dalībnieks]],Pirma_Karta[Dalībnieks],0),2)</f>
        <v>Meistarlīga</v>
      </c>
      <c r="F41" s="152" t="s">
        <v>205</v>
      </c>
      <c r="G41" s="57" t="str">
        <f>INDEX(Pirma_Karta[],MATCH(Otra_Karta[[#This Row],[Dalībnieks]],Pirma_Karta[Dalībnieks],0),30)</f>
        <v>(6, 3, 1)</v>
      </c>
      <c r="H41" s="92">
        <f>INDEX(Pirma_Karta[],MATCH(Otra_Karta[[#This Row],[Dalībnieks]],Pirma_Karta[Dalībnieks],0),15)/2</f>
        <v>43.5</v>
      </c>
      <c r="I41" s="158"/>
      <c r="J41" s="116"/>
      <c r="K41" s="116"/>
      <c r="L41" s="116"/>
      <c r="M41" s="116"/>
      <c r="N41" s="116"/>
      <c r="O41" s="58">
        <f t="shared" si="0"/>
        <v>0</v>
      </c>
      <c r="P41" s="76" t="str">
        <f t="shared" si="1"/>
        <v>(0, 0, 0)</v>
      </c>
      <c r="Q41" s="76">
        <f>Otra_Karta[[#This Row],[Puse no Pirmās kārtas GS rezultāta]]+Otra_Karta[[#This Row],[Otrās Kārtas
GS Rezultāts]]</f>
        <v>43.5</v>
      </c>
      <c r="R41" s="59">
        <f>COUNTIFS(Otra_Karta[Līga],Otra_Karta[[#This Row],[Līga]],Otra_Karta[Rezultāts Abās GS Kārtās],"&gt;"&amp;Otra_Karta[Rezultāts Abās GS Kārtās])+1</f>
        <v>14</v>
      </c>
      <c r="S41" s="60"/>
      <c r="T41" s="81">
        <f>INDEX(Pirma_Karta[],MATCH(Otra_Karta[[#This Row],[Dalībnieks]],Pirma_Karta[Dalībnieks],0),29)/2</f>
        <v>47.5</v>
      </c>
      <c r="U41" s="160"/>
      <c r="V41" s="161">
        <v>10</v>
      </c>
      <c r="W41" s="161">
        <v>10</v>
      </c>
      <c r="X41" s="166">
        <v>10</v>
      </c>
      <c r="Y41" s="166">
        <v>10</v>
      </c>
      <c r="Z41" s="161">
        <v>10</v>
      </c>
      <c r="AA41" s="58">
        <f t="shared" si="2"/>
        <v>50</v>
      </c>
      <c r="AB41" s="76" t="str">
        <f t="shared" si="3"/>
        <v>(5, 0, 0)</v>
      </c>
      <c r="AC41" s="76">
        <f>Otra_Karta[[#This Row],[Puse no Pirmās kārtas VS rezultāta]]+Otra_Karta[[#This Row],[Otrās Kārtas
VS Rezultāts]]</f>
        <v>97.5</v>
      </c>
      <c r="AD41" s="76">
        <f>COUNTIFS(Otra_Karta[Līga],Otra_Karta[[#This Row],[Līga]],Otra_Karta[Rezultāts Abās VS Kārtās],"&gt;"&amp;Otra_Karta[Rezultāts Abās VS Kārtās])+1</f>
        <v>1</v>
      </c>
      <c r="AE41" s="167">
        <v>1</v>
      </c>
    </row>
    <row r="42" spans="1:31" ht="15.75" x14ac:dyDescent="0.25">
      <c r="A42" s="9">
        <v>40</v>
      </c>
      <c r="B42" s="87">
        <f>INDEX(Pirma_Karta[],MATCH(Otra_Karta[[#This Row],[Dalībnieks]],Pirma_Karta[Dalībnieks],0),1)</f>
        <v>157</v>
      </c>
      <c r="C42" s="87"/>
      <c r="D42" s="87" t="s">
        <v>412</v>
      </c>
      <c r="E42" s="86" t="str">
        <f>INDEX(Pirma_Karta[],MATCH(Otra_Karta[[#This Row],[Dalībnieks]],Pirma_Karta[Dalībnieks],0),2)</f>
        <v>Meistarlīga</v>
      </c>
      <c r="F42" s="152" t="s">
        <v>58</v>
      </c>
      <c r="G42" s="57" t="str">
        <f>INDEX(Pirma_Karta[],MATCH(Otra_Karta[[#This Row],[Dalībnieks]],Pirma_Karta[Dalībnieks],0),30)</f>
        <v>(4, 3, 2)</v>
      </c>
      <c r="H42" s="92">
        <f>INDEX(Pirma_Karta[],MATCH(Otra_Karta[[#This Row],[Dalībnieks]],Pirma_Karta[Dalībnieks],0),15)/2</f>
        <v>43.5</v>
      </c>
      <c r="I42" s="158"/>
      <c r="J42" s="116"/>
      <c r="K42" s="116"/>
      <c r="L42" s="116"/>
      <c r="M42" s="116"/>
      <c r="N42" s="116"/>
      <c r="O42" s="58">
        <f t="shared" si="0"/>
        <v>0</v>
      </c>
      <c r="P42" s="76" t="str">
        <f t="shared" si="1"/>
        <v>(0, 0, 0)</v>
      </c>
      <c r="Q42" s="76">
        <f>Otra_Karta[[#This Row],[Puse no Pirmās kārtas GS rezultāta]]+Otra_Karta[[#This Row],[Otrās Kārtas
GS Rezultāts]]</f>
        <v>43.5</v>
      </c>
      <c r="R42" s="59">
        <f>COUNTIFS(Otra_Karta[Līga],Otra_Karta[[#This Row],[Līga]],Otra_Karta[Rezultāts Abās GS Kārtās],"&gt;"&amp;Otra_Karta[Rezultāts Abās GS Kārtās])+1</f>
        <v>14</v>
      </c>
      <c r="S42" s="60"/>
      <c r="T42" s="81">
        <f>INDEX(Pirma_Karta[],MATCH(Otra_Karta[[#This Row],[Dalībnieks]],Pirma_Karta[Dalībnieks],0),29)/2</f>
        <v>44.5</v>
      </c>
      <c r="U42" s="160"/>
      <c r="V42" s="161">
        <v>10</v>
      </c>
      <c r="W42" s="161">
        <v>10</v>
      </c>
      <c r="X42" s="166">
        <v>10</v>
      </c>
      <c r="Y42" s="166">
        <v>10</v>
      </c>
      <c r="Z42" s="161">
        <v>10</v>
      </c>
      <c r="AA42" s="58">
        <f t="shared" si="2"/>
        <v>50</v>
      </c>
      <c r="AB42" s="76" t="str">
        <f t="shared" si="3"/>
        <v>(5, 0, 0)</v>
      </c>
      <c r="AC42" s="76">
        <f>Otra_Karta[[#This Row],[Puse no Pirmās kārtas VS rezultāta]]+Otra_Karta[[#This Row],[Otrās Kārtas
VS Rezultāts]]</f>
        <v>94.5</v>
      </c>
      <c r="AD42" s="76">
        <f>COUNTIFS(Otra_Karta[Līga],Otra_Karta[[#This Row],[Līga]],Otra_Karta[Rezultāts Abās VS Kārtās],"&gt;"&amp;Otra_Karta[Rezultāts Abās VS Kārtās])+1</f>
        <v>2</v>
      </c>
      <c r="AE42" s="167">
        <v>2</v>
      </c>
    </row>
    <row r="43" spans="1:31" ht="15.75" x14ac:dyDescent="0.25">
      <c r="A43" s="9">
        <v>41</v>
      </c>
      <c r="B43" s="87">
        <f>INDEX(Pirma_Karta[],MATCH(Otra_Karta[[#This Row],[Dalībnieks]],Pirma_Karta[Dalībnieks],0),1)</f>
        <v>84</v>
      </c>
      <c r="C43" s="87"/>
      <c r="D43" s="87" t="s">
        <v>412</v>
      </c>
      <c r="E43" s="86" t="str">
        <f>INDEX(Pirma_Karta[],MATCH(Otra_Karta[[#This Row],[Dalībnieks]],Pirma_Karta[Dalībnieks],0),2)</f>
        <v>Meistarlīga</v>
      </c>
      <c r="F43" s="152" t="s">
        <v>301</v>
      </c>
      <c r="G43" s="57" t="str">
        <f>INDEX(Pirma_Karta[],MATCH(Otra_Karta[[#This Row],[Dalībnieks]],Pirma_Karta[Dalībnieks],0),30)</f>
        <v>(4, 4, 1)</v>
      </c>
      <c r="H43" s="92">
        <f>INDEX(Pirma_Karta[],MATCH(Otra_Karta[[#This Row],[Dalībnieks]],Pirma_Karta[Dalībnieks],0),15)/2</f>
        <v>38.5</v>
      </c>
      <c r="I43" s="158"/>
      <c r="J43" s="116"/>
      <c r="K43" s="116"/>
      <c r="L43" s="116"/>
      <c r="M43" s="116"/>
      <c r="N43" s="116"/>
      <c r="O43" s="58">
        <f t="shared" si="0"/>
        <v>0</v>
      </c>
      <c r="P43" s="76" t="str">
        <f t="shared" si="1"/>
        <v>(0, 0, 0)</v>
      </c>
      <c r="Q43" s="76">
        <f>Otra_Karta[[#This Row],[Puse no Pirmās kārtas GS rezultāta]]+Otra_Karta[[#This Row],[Otrās Kārtas
GS Rezultāts]]</f>
        <v>38.5</v>
      </c>
      <c r="R43" s="59">
        <f>COUNTIFS(Otra_Karta[Līga],Otra_Karta[[#This Row],[Līga]],Otra_Karta[Rezultāts Abās GS Kārtās],"&gt;"&amp;Otra_Karta[Rezultāts Abās GS Kārtās])+1</f>
        <v>22</v>
      </c>
      <c r="S43" s="60"/>
      <c r="T43" s="81">
        <f>INDEX(Pirma_Karta[],MATCH(Otra_Karta[[#This Row],[Dalībnieks]],Pirma_Karta[Dalībnieks],0),29)/2</f>
        <v>45.5</v>
      </c>
      <c r="U43" s="160"/>
      <c r="V43" s="161">
        <v>10</v>
      </c>
      <c r="W43" s="161">
        <v>10</v>
      </c>
      <c r="X43" s="166">
        <v>10</v>
      </c>
      <c r="Y43" s="166">
        <v>9</v>
      </c>
      <c r="Z43" s="161">
        <v>9</v>
      </c>
      <c r="AA43" s="58">
        <f t="shared" si="2"/>
        <v>48</v>
      </c>
      <c r="AB43" s="76" t="str">
        <f t="shared" si="3"/>
        <v>(3, 2, 0)</v>
      </c>
      <c r="AC43" s="76">
        <f>Otra_Karta[[#This Row],[Puse no Pirmās kārtas VS rezultāta]]+Otra_Karta[[#This Row],[Otrās Kārtas
VS Rezultāts]]</f>
        <v>93.5</v>
      </c>
      <c r="AD43" s="76">
        <f>COUNTIFS(Otra_Karta[Līga],Otra_Karta[[#This Row],[Līga]],Otra_Karta[Rezultāts Abās VS Kārtās],"&gt;"&amp;Otra_Karta[Rezultāts Abās VS Kārtās])+1</f>
        <v>3</v>
      </c>
      <c r="AE43" s="167">
        <v>3</v>
      </c>
    </row>
    <row r="44" spans="1:31" ht="15.75" x14ac:dyDescent="0.25">
      <c r="A44" s="9">
        <v>42</v>
      </c>
      <c r="B44" s="87">
        <f>INDEX(Pirma_Karta[],MATCH(Otra_Karta[[#This Row],[Dalībnieks]],Pirma_Karta[Dalībnieks],0),1)</f>
        <v>168</v>
      </c>
      <c r="C44" s="87"/>
      <c r="D44" s="87" t="s">
        <v>412</v>
      </c>
      <c r="E44" s="86" t="str">
        <f>INDEX(Pirma_Karta[],MATCH(Otra_Karta[[#This Row],[Dalībnieks]],Pirma_Karta[Dalībnieks],0),2)</f>
        <v>Meistarlīga</v>
      </c>
      <c r="F44" s="152" t="s">
        <v>391</v>
      </c>
      <c r="G44" s="57" t="str">
        <f>INDEX(Pirma_Karta[],MATCH(Otra_Karta[[#This Row],[Dalībnieks]],Pirma_Karta[Dalībnieks],0),30)</f>
        <v>(4, 4, 1)</v>
      </c>
      <c r="H44" s="92">
        <f>INDEX(Pirma_Karta[],MATCH(Otra_Karta[[#This Row],[Dalībnieks]],Pirma_Karta[Dalībnieks],0),15)/2</f>
        <v>42</v>
      </c>
      <c r="I44" s="158"/>
      <c r="J44" s="116"/>
      <c r="K44" s="116"/>
      <c r="L44" s="116"/>
      <c r="M44" s="116"/>
      <c r="N44" s="116"/>
      <c r="O44" s="58">
        <f t="shared" si="0"/>
        <v>0</v>
      </c>
      <c r="P44" s="76" t="str">
        <f t="shared" si="1"/>
        <v>(0, 0, 0)</v>
      </c>
      <c r="Q44" s="76">
        <f>Otra_Karta[[#This Row],[Puse no Pirmās kārtas GS rezultāta]]+Otra_Karta[[#This Row],[Otrās Kārtas
GS Rezultāts]]</f>
        <v>42</v>
      </c>
      <c r="R44" s="59">
        <f>COUNTIFS(Otra_Karta[Līga],Otra_Karta[[#This Row],[Līga]],Otra_Karta[Rezultāts Abās GS Kārtās],"&gt;"&amp;Otra_Karta[Rezultāts Abās GS Kārtās])+1</f>
        <v>19</v>
      </c>
      <c r="S44" s="60"/>
      <c r="T44" s="81">
        <f>INDEX(Pirma_Karta[],MATCH(Otra_Karta[[#This Row],[Dalībnieks]],Pirma_Karta[Dalībnieks],0),29)/2</f>
        <v>43</v>
      </c>
      <c r="U44" s="160"/>
      <c r="V44" s="161">
        <v>10</v>
      </c>
      <c r="W44" s="161">
        <v>10</v>
      </c>
      <c r="X44" s="166">
        <v>10</v>
      </c>
      <c r="Y44" s="166">
        <v>10</v>
      </c>
      <c r="Z44" s="161">
        <v>9</v>
      </c>
      <c r="AA44" s="58">
        <f t="shared" si="2"/>
        <v>49</v>
      </c>
      <c r="AB44" s="76" t="str">
        <f t="shared" si="3"/>
        <v>(4, 1, 0)</v>
      </c>
      <c r="AC44" s="76">
        <f>Otra_Karta[[#This Row],[Puse no Pirmās kārtas VS rezultāta]]+Otra_Karta[[#This Row],[Otrās Kārtas
VS Rezultāts]]</f>
        <v>92</v>
      </c>
      <c r="AD44" s="76">
        <f>COUNTIFS(Otra_Karta[Līga],Otra_Karta[[#This Row],[Līga]],Otra_Karta[Rezultāts Abās VS Kārtās],"&gt;"&amp;Otra_Karta[Rezultāts Abās VS Kārtās])+1</f>
        <v>4</v>
      </c>
      <c r="AE44" s="77">
        <v>4</v>
      </c>
    </row>
    <row r="45" spans="1:31" ht="15.75" x14ac:dyDescent="0.25">
      <c r="A45" s="9">
        <v>43</v>
      </c>
      <c r="B45" s="87">
        <f>INDEX(Pirma_Karta[],MATCH(Otra_Karta[[#This Row],[Dalībnieks]],Pirma_Karta[Dalībnieks],0),1)</f>
        <v>32</v>
      </c>
      <c r="C45" s="87"/>
      <c r="D45" s="87" t="s">
        <v>412</v>
      </c>
      <c r="E45" s="86" t="str">
        <f>INDEX(Pirma_Karta[],MATCH(Otra_Karta[[#This Row],[Dalībnieks]],Pirma_Karta[Dalībnieks],0),2)</f>
        <v>Meistarlīga</v>
      </c>
      <c r="F45" s="152" t="s">
        <v>101</v>
      </c>
      <c r="G45" s="57" t="str">
        <f>INDEX(Pirma_Karta[],MATCH(Otra_Karta[[#This Row],[Dalībnieks]],Pirma_Karta[Dalībnieks],0),30)</f>
        <v>(2, 4, 3)</v>
      </c>
      <c r="H45" s="92">
        <f>INDEX(Pirma_Karta[],MATCH(Otra_Karta[[#This Row],[Dalībnieks]],Pirma_Karta[Dalībnieks],0),15)/2</f>
        <v>40</v>
      </c>
      <c r="I45" s="158"/>
      <c r="J45" s="116"/>
      <c r="K45" s="116"/>
      <c r="L45" s="116"/>
      <c r="M45" s="116"/>
      <c r="N45" s="116"/>
      <c r="O45" s="58">
        <f t="shared" si="0"/>
        <v>0</v>
      </c>
      <c r="P45" s="76" t="str">
        <f t="shared" si="1"/>
        <v>(0, 0, 0)</v>
      </c>
      <c r="Q45" s="76">
        <f>Otra_Karta[[#This Row],[Puse no Pirmās kārtas GS rezultāta]]+Otra_Karta[[#This Row],[Otrās Kārtas
GS Rezultāts]]</f>
        <v>40</v>
      </c>
      <c r="R45" s="59">
        <f>COUNTIFS(Otra_Karta[Līga],Otra_Karta[[#This Row],[Līga]],Otra_Karta[Rezultāts Abās GS Kārtās],"&gt;"&amp;Otra_Karta[Rezultāts Abās GS Kārtās])+1</f>
        <v>21</v>
      </c>
      <c r="S45" s="60"/>
      <c r="T45" s="81">
        <f>INDEX(Pirma_Karta[],MATCH(Otra_Karta[[#This Row],[Dalībnieks]],Pirma_Karta[Dalībnieks],0),29)/2</f>
        <v>41.5</v>
      </c>
      <c r="U45" s="160"/>
      <c r="V45" s="161">
        <v>10</v>
      </c>
      <c r="W45" s="161">
        <v>10</v>
      </c>
      <c r="X45" s="166">
        <v>10</v>
      </c>
      <c r="Y45" s="166">
        <v>10</v>
      </c>
      <c r="Z45" s="161">
        <v>9</v>
      </c>
      <c r="AA45" s="58">
        <f t="shared" si="2"/>
        <v>49</v>
      </c>
      <c r="AB45" s="76" t="str">
        <f t="shared" si="3"/>
        <v>(4, 1, 0)</v>
      </c>
      <c r="AC45" s="76">
        <f>Otra_Karta[[#This Row],[Puse no Pirmās kārtas VS rezultāta]]+Otra_Karta[[#This Row],[Otrās Kārtas
VS Rezultāts]]</f>
        <v>90.5</v>
      </c>
      <c r="AD45" s="76">
        <f>COUNTIFS(Otra_Karta[Līga],Otra_Karta[[#This Row],[Līga]],Otra_Karta[Rezultāts Abās VS Kārtās],"&gt;"&amp;Otra_Karta[Rezultāts Abās VS Kārtās])+1</f>
        <v>5</v>
      </c>
      <c r="AE45" s="77">
        <v>5</v>
      </c>
    </row>
    <row r="46" spans="1:31" ht="15.75" x14ac:dyDescent="0.25">
      <c r="A46" s="9">
        <v>44</v>
      </c>
      <c r="B46" s="87">
        <f>INDEX(Pirma_Karta[],MATCH(Otra_Karta[[#This Row],[Dalībnieks]],Pirma_Karta[Dalībnieks],0),1)</f>
        <v>102</v>
      </c>
      <c r="C46" s="87"/>
      <c r="D46" s="87" t="s">
        <v>412</v>
      </c>
      <c r="E46" s="86" t="str">
        <f>INDEX(Pirma_Karta[],MATCH(Otra_Karta[[#This Row],[Dalībnieks]],Pirma_Karta[Dalībnieks],0),2)</f>
        <v>Meistarlīga</v>
      </c>
      <c r="F46" s="152" t="s">
        <v>340</v>
      </c>
      <c r="G46" s="57" t="str">
        <f>INDEX(Pirma_Karta[],MATCH(Otra_Karta[[#This Row],[Dalībnieks]],Pirma_Karta[Dalībnieks],0),30)</f>
        <v>(1, 5, 3)</v>
      </c>
      <c r="H46" s="92">
        <f>INDEX(Pirma_Karta[],MATCH(Otra_Karta[[#This Row],[Dalībnieks]],Pirma_Karta[Dalībnieks],0),15)/2</f>
        <v>46.5</v>
      </c>
      <c r="I46" s="158"/>
      <c r="J46" s="116"/>
      <c r="K46" s="116"/>
      <c r="L46" s="116"/>
      <c r="M46" s="116"/>
      <c r="N46" s="116"/>
      <c r="O46" s="58">
        <f t="shared" si="0"/>
        <v>0</v>
      </c>
      <c r="P46" s="76" t="str">
        <f t="shared" si="1"/>
        <v>(0, 0, 0)</v>
      </c>
      <c r="Q46" s="76">
        <f>Otra_Karta[[#This Row],[Puse no Pirmās kārtas GS rezultāta]]+Otra_Karta[[#This Row],[Otrās Kārtas
GS Rezultāts]]</f>
        <v>46.5</v>
      </c>
      <c r="R46" s="59">
        <f>COUNTIFS(Otra_Karta[Līga],Otra_Karta[[#This Row],[Līga]],Otra_Karta[Rezultāts Abās GS Kārtās],"&gt;"&amp;Otra_Karta[Rezultāts Abās GS Kārtās])+1</f>
        <v>13</v>
      </c>
      <c r="S46" s="60"/>
      <c r="T46" s="81">
        <f>INDEX(Pirma_Karta[],MATCH(Otra_Karta[[#This Row],[Dalībnieks]],Pirma_Karta[Dalībnieks],0),29)/2</f>
        <v>43</v>
      </c>
      <c r="U46" s="160"/>
      <c r="V46" s="161">
        <v>10</v>
      </c>
      <c r="W46" s="161">
        <v>10</v>
      </c>
      <c r="X46" s="166">
        <v>9</v>
      </c>
      <c r="Y46" s="166">
        <v>9</v>
      </c>
      <c r="Z46" s="161">
        <v>9</v>
      </c>
      <c r="AA46" s="58">
        <f t="shared" si="2"/>
        <v>47</v>
      </c>
      <c r="AB46" s="76" t="str">
        <f t="shared" si="3"/>
        <v>(2, 3, 0)</v>
      </c>
      <c r="AC46" s="76">
        <f>Otra_Karta[[#This Row],[Puse no Pirmās kārtas VS rezultāta]]+Otra_Karta[[#This Row],[Otrās Kārtas
VS Rezultāts]]</f>
        <v>90</v>
      </c>
      <c r="AD46" s="76">
        <f>COUNTIFS(Otra_Karta[Līga],Otra_Karta[[#This Row],[Līga]],Otra_Karta[Rezultāts Abās VS Kārtās],"&gt;"&amp;Otra_Karta[Rezultāts Abās VS Kārtās])+1</f>
        <v>6</v>
      </c>
      <c r="AE46" s="77">
        <v>6</v>
      </c>
    </row>
    <row r="47" spans="1:31" ht="15.75" x14ac:dyDescent="0.25">
      <c r="A47" s="9">
        <v>45</v>
      </c>
      <c r="B47" s="87">
        <f>INDEX(Pirma_Karta[],MATCH(Otra_Karta[[#This Row],[Dalībnieks]],Pirma_Karta[Dalībnieks],0),1)</f>
        <v>152</v>
      </c>
      <c r="C47" s="87"/>
      <c r="D47" s="87" t="s">
        <v>412</v>
      </c>
      <c r="E47" s="86" t="str">
        <f>INDEX(Pirma_Karta[],MATCH(Otra_Karta[[#This Row],[Dalībnieks]],Pirma_Karta[Dalībnieks],0),2)</f>
        <v>Meistarlīga</v>
      </c>
      <c r="F47" s="152" t="s">
        <v>280</v>
      </c>
      <c r="G47" s="57" t="str">
        <f>INDEX(Pirma_Karta[],MATCH(Otra_Karta[[#This Row],[Dalībnieks]],Pirma_Karta[Dalībnieks],0),30)</f>
        <v>(3, 3, 1)</v>
      </c>
      <c r="H47" s="92">
        <f>INDEX(Pirma_Karta[],MATCH(Otra_Karta[[#This Row],[Dalībnieks]],Pirma_Karta[Dalībnieks],0),15)/2</f>
        <v>38</v>
      </c>
      <c r="I47" s="158"/>
      <c r="J47" s="116"/>
      <c r="K47" s="116"/>
      <c r="L47" s="116"/>
      <c r="M47" s="116"/>
      <c r="N47" s="116"/>
      <c r="O47" s="58">
        <f t="shared" si="0"/>
        <v>0</v>
      </c>
      <c r="P47" s="76" t="str">
        <f t="shared" si="1"/>
        <v>(0, 0, 0)</v>
      </c>
      <c r="Q47" s="76">
        <f>Otra_Karta[[#This Row],[Puse no Pirmās kārtas GS rezultāta]]+Otra_Karta[[#This Row],[Otrās Kārtas
GS Rezultāts]]</f>
        <v>38</v>
      </c>
      <c r="R47" s="59">
        <f>COUNTIFS(Otra_Karta[Līga],Otra_Karta[[#This Row],[Līga]],Otra_Karta[Rezultāts Abās GS Kārtās],"&gt;"&amp;Otra_Karta[Rezultāts Abās GS Kārtās])+1</f>
        <v>23</v>
      </c>
      <c r="S47" s="60"/>
      <c r="T47" s="81">
        <f>INDEX(Pirma_Karta[],MATCH(Otra_Karta[[#This Row],[Dalībnieks]],Pirma_Karta[Dalībnieks],0),29)/2</f>
        <v>42</v>
      </c>
      <c r="U47" s="160"/>
      <c r="V47" s="161">
        <v>10</v>
      </c>
      <c r="W47" s="161">
        <v>10</v>
      </c>
      <c r="X47" s="166">
        <v>10</v>
      </c>
      <c r="Y47" s="166">
        <v>9</v>
      </c>
      <c r="Z47" s="161">
        <v>8</v>
      </c>
      <c r="AA47" s="58">
        <f t="shared" si="2"/>
        <v>47</v>
      </c>
      <c r="AB47" s="76" t="str">
        <f t="shared" si="3"/>
        <v>(3, 1, 1)</v>
      </c>
      <c r="AC47" s="76">
        <f>Otra_Karta[[#This Row],[Puse no Pirmās kārtas VS rezultāta]]+Otra_Karta[[#This Row],[Otrās Kārtas
VS Rezultāts]]</f>
        <v>89</v>
      </c>
      <c r="AD47" s="76">
        <f>COUNTIFS(Otra_Karta[Līga],Otra_Karta[[#This Row],[Līga]],Otra_Karta[Rezultāts Abās VS Kārtās],"&gt;"&amp;Otra_Karta[Rezultāts Abās VS Kārtās])+1</f>
        <v>7</v>
      </c>
      <c r="AE47" s="77">
        <v>7</v>
      </c>
    </row>
    <row r="48" spans="1:31" ht="15.75" x14ac:dyDescent="0.25">
      <c r="A48" s="9">
        <v>46</v>
      </c>
      <c r="B48" s="96">
        <f>INDEX(Pirma_Karta[],MATCH(Otra_Karta[[#This Row],[Dalībnieks]],Pirma_Karta[Dalībnieks],0),1)</f>
        <v>56</v>
      </c>
      <c r="C48" s="96"/>
      <c r="D48" s="169" t="s">
        <v>412</v>
      </c>
      <c r="E48" s="86" t="str">
        <f>INDEX(Pirma_Karta[],MATCH(Otra_Karta[[#This Row],[Dalībnieks]],Pirma_Karta[Dalībnieks],0),2)</f>
        <v>Meistarlīga</v>
      </c>
      <c r="F48" s="152" t="s">
        <v>185</v>
      </c>
      <c r="G48" s="57" t="str">
        <f>INDEX(Pirma_Karta[],MATCH(Otra_Karta[[#This Row],[Dalībnieks]],Pirma_Karta[Dalībnieks],0),30)</f>
        <v>(3, 4, 1)</v>
      </c>
      <c r="H48" s="92">
        <f>INDEX(Pirma_Karta[],MATCH(Otra_Karta[[#This Row],[Dalībnieks]],Pirma_Karta[Dalībnieks],0),15)/2</f>
        <v>43</v>
      </c>
      <c r="I48" s="158"/>
      <c r="J48" s="170"/>
      <c r="K48" s="170"/>
      <c r="L48" s="170"/>
      <c r="M48" s="170"/>
      <c r="N48" s="170"/>
      <c r="O48" s="97">
        <f t="shared" si="0"/>
        <v>0</v>
      </c>
      <c r="P48" s="98" t="str">
        <f t="shared" si="1"/>
        <v>(0, 0, 0)</v>
      </c>
      <c r="Q48" s="98">
        <f>Otra_Karta[[#This Row],[Puse no Pirmās kārtas GS rezultāta]]+Otra_Karta[[#This Row],[Otrās Kārtas
GS Rezultāts]]</f>
        <v>43</v>
      </c>
      <c r="R48" s="99">
        <f>COUNTIFS(Otra_Karta[Līga],Otra_Karta[[#This Row],[Līga]],Otra_Karta[Rezultāts Abās GS Kārtās],"&gt;"&amp;Otra_Karta[Rezultāts Abās GS Kārtās])+1</f>
        <v>16</v>
      </c>
      <c r="S48" s="60"/>
      <c r="T48" s="81">
        <f>INDEX(Pirma_Karta[],MATCH(Otra_Karta[[#This Row],[Dalībnieks]],Pirma_Karta[Dalībnieks],0),29)/2</f>
        <v>40</v>
      </c>
      <c r="U48" s="160"/>
      <c r="V48" s="171">
        <v>10</v>
      </c>
      <c r="W48" s="171">
        <v>10</v>
      </c>
      <c r="X48" s="166">
        <v>10</v>
      </c>
      <c r="Y48" s="166">
        <v>10</v>
      </c>
      <c r="Z48" s="171">
        <v>8</v>
      </c>
      <c r="AA48" s="97">
        <f t="shared" si="2"/>
        <v>48</v>
      </c>
      <c r="AB48" s="98" t="str">
        <f t="shared" si="3"/>
        <v>(4, 0, 1)</v>
      </c>
      <c r="AC48" s="98">
        <f>Otra_Karta[[#This Row],[Puse no Pirmās kārtas VS rezultāta]]+Otra_Karta[[#This Row],[Otrās Kārtas
VS Rezultāts]]</f>
        <v>88</v>
      </c>
      <c r="AD48" s="98">
        <f>COUNTIFS(Otra_Karta[Līga],Otra_Karta[[#This Row],[Līga]],Otra_Karta[Rezultāts Abās VS Kārtās],"&gt;"&amp;Otra_Karta[Rezultāts Abās VS Kārtās])+1</f>
        <v>8</v>
      </c>
      <c r="AE48" s="101">
        <v>8</v>
      </c>
    </row>
    <row r="49" spans="1:31" ht="15.75" x14ac:dyDescent="0.25">
      <c r="A49" s="9">
        <v>47</v>
      </c>
      <c r="B49" s="87">
        <f>INDEX(Pirma_Karta[],MATCH(Otra_Karta[[#This Row],[Dalībnieks]],Pirma_Karta[Dalībnieks],0),1)</f>
        <v>61</v>
      </c>
      <c r="C49" s="87"/>
      <c r="D49" s="87" t="s">
        <v>412</v>
      </c>
      <c r="E49" s="86" t="str">
        <f>INDEX(Pirma_Karta[],MATCH(Otra_Karta[[#This Row],[Dalībnieks]],Pirma_Karta[Dalībnieks],0),2)</f>
        <v>Meistarlīga</v>
      </c>
      <c r="F49" s="152" t="s">
        <v>298</v>
      </c>
      <c r="G49" s="57" t="str">
        <f>INDEX(Pirma_Karta[],MATCH(Otra_Karta[[#This Row],[Dalībnieks]],Pirma_Karta[Dalībnieks],0),30)</f>
        <v>(2, 2, 3)</v>
      </c>
      <c r="H49" s="92">
        <f>INDEX(Pirma_Karta[],MATCH(Otra_Karta[[#This Row],[Dalībnieks]],Pirma_Karta[Dalībnieks],0),15)/2</f>
        <v>42.5</v>
      </c>
      <c r="I49" s="158"/>
      <c r="J49" s="116"/>
      <c r="K49" s="116"/>
      <c r="L49" s="116"/>
      <c r="M49" s="116"/>
      <c r="N49" s="116"/>
      <c r="O49" s="58">
        <f t="shared" si="0"/>
        <v>0</v>
      </c>
      <c r="P49" s="76" t="str">
        <f t="shared" si="1"/>
        <v>(0, 0, 0)</v>
      </c>
      <c r="Q49" s="76">
        <f>Otra_Karta[[#This Row],[Puse no Pirmās kārtas GS rezultāta]]+Otra_Karta[[#This Row],[Otrās Kārtas
GS Rezultāts]]</f>
        <v>42.5</v>
      </c>
      <c r="R49" s="59">
        <f>COUNTIFS(Otra_Karta[Līga],Otra_Karta[[#This Row],[Līga]],Otra_Karta[Rezultāts Abās GS Kārtās],"&gt;"&amp;Otra_Karta[Rezultāts Abās GS Kārtās])+1</f>
        <v>17</v>
      </c>
      <c r="S49" s="60"/>
      <c r="T49" s="81">
        <f>INDEX(Pirma_Karta[],MATCH(Otra_Karta[[#This Row],[Dalībnieks]],Pirma_Karta[Dalībnieks],0),29)/2</f>
        <v>41</v>
      </c>
      <c r="U49" s="160"/>
      <c r="V49" s="161">
        <v>10</v>
      </c>
      <c r="W49" s="161">
        <v>10</v>
      </c>
      <c r="X49" s="166">
        <v>10</v>
      </c>
      <c r="Y49" s="166">
        <v>9</v>
      </c>
      <c r="Z49" s="161">
        <v>8</v>
      </c>
      <c r="AA49" s="58">
        <f t="shared" si="2"/>
        <v>47</v>
      </c>
      <c r="AB49" s="76" t="str">
        <f t="shared" si="3"/>
        <v>(3, 1, 1)</v>
      </c>
      <c r="AC49" s="76">
        <f>Otra_Karta[[#This Row],[Puse no Pirmās kārtas VS rezultāta]]+Otra_Karta[[#This Row],[Otrās Kārtas
VS Rezultāts]]</f>
        <v>88</v>
      </c>
      <c r="AD49" s="76">
        <f>COUNTIFS(Otra_Karta[Līga],Otra_Karta[[#This Row],[Līga]],Otra_Karta[Rezultāts Abās VS Kārtās],"&gt;"&amp;Otra_Karta[Rezultāts Abās VS Kārtās])+1</f>
        <v>8</v>
      </c>
      <c r="AE49" s="77">
        <v>8</v>
      </c>
    </row>
    <row r="50" spans="1:31" ht="15.75" x14ac:dyDescent="0.25">
      <c r="A50" s="9">
        <v>48</v>
      </c>
      <c r="B50" s="87">
        <f>INDEX(Pirma_Karta[],MATCH(Otra_Karta[[#This Row],[Dalībnieks]],Pirma_Karta[Dalībnieks],0),1)</f>
        <v>108</v>
      </c>
      <c r="C50" s="87"/>
      <c r="D50" s="87" t="s">
        <v>412</v>
      </c>
      <c r="E50" s="86" t="str">
        <f>INDEX(Pirma_Karta[],MATCH(Otra_Karta[[#This Row],[Dalībnieks]],Pirma_Karta[Dalībnieks],0),2)</f>
        <v>Meistarlīga</v>
      </c>
      <c r="F50" s="152" t="s">
        <v>275</v>
      </c>
      <c r="G50" s="57" t="str">
        <f>INDEX(Pirma_Karta[],MATCH(Otra_Karta[[#This Row],[Dalībnieks]],Pirma_Karta[Dalībnieks],0),30)</f>
        <v>(6, 0, 3)</v>
      </c>
      <c r="H50" s="92">
        <f>INDEX(Pirma_Karta[],MATCH(Otra_Karta[[#This Row],[Dalībnieks]],Pirma_Karta[Dalībnieks],0),15)/2</f>
        <v>35</v>
      </c>
      <c r="I50" s="158"/>
      <c r="J50" s="116"/>
      <c r="K50" s="116"/>
      <c r="L50" s="116"/>
      <c r="M50" s="116"/>
      <c r="N50" s="116"/>
      <c r="O50" s="58">
        <f t="shared" si="0"/>
        <v>0</v>
      </c>
      <c r="P50" s="76" t="str">
        <f t="shared" si="1"/>
        <v>(0, 0, 0)</v>
      </c>
      <c r="Q50" s="76">
        <f>Otra_Karta[[#This Row],[Puse no Pirmās kārtas GS rezultāta]]+Otra_Karta[[#This Row],[Otrās Kārtas
GS Rezultāts]]</f>
        <v>35</v>
      </c>
      <c r="R50" s="59">
        <f>COUNTIFS(Otra_Karta[Līga],Otra_Karta[[#This Row],[Līga]],Otra_Karta[Rezultāts Abās GS Kārtās],"&gt;"&amp;Otra_Karta[Rezultāts Abās GS Kārtās])+1</f>
        <v>24</v>
      </c>
      <c r="S50" s="60"/>
      <c r="T50" s="81">
        <f>INDEX(Pirma_Karta[],MATCH(Otra_Karta[[#This Row],[Dalībnieks]],Pirma_Karta[Dalībnieks],0),29)/2</f>
        <v>42</v>
      </c>
      <c r="U50" s="160"/>
      <c r="V50" s="161">
        <v>10</v>
      </c>
      <c r="W50" s="161">
        <v>10</v>
      </c>
      <c r="X50" s="166">
        <v>10</v>
      </c>
      <c r="Y50" s="166">
        <v>10</v>
      </c>
      <c r="Z50" s="161">
        <v>5</v>
      </c>
      <c r="AA50" s="58">
        <f t="shared" si="2"/>
        <v>45</v>
      </c>
      <c r="AB50" s="76" t="str">
        <f t="shared" si="3"/>
        <v>(4, 0, 0)</v>
      </c>
      <c r="AC50" s="76">
        <f>Otra_Karta[[#This Row],[Puse no Pirmās kārtas VS rezultāta]]+Otra_Karta[[#This Row],[Otrās Kārtas
VS Rezultāts]]</f>
        <v>87</v>
      </c>
      <c r="AD50" s="76">
        <f>COUNTIFS(Otra_Karta[Līga],Otra_Karta[[#This Row],[Līga]],Otra_Karta[Rezultāts Abās VS Kārtās],"&gt;"&amp;Otra_Karta[Rezultāts Abās VS Kārtās])+1</f>
        <v>10</v>
      </c>
      <c r="AE50" s="77">
        <v>10</v>
      </c>
    </row>
    <row r="51" spans="1:31" ht="15.75" x14ac:dyDescent="0.25">
      <c r="B51" s="87">
        <f>INDEX(Pirma_Karta[],MATCH(Otra_Karta[[#This Row],[Dalībnieks]],Pirma_Karta[Dalībnieks],0),1)</f>
        <v>112</v>
      </c>
      <c r="C51" s="87"/>
      <c r="D51" s="87" t="s">
        <v>412</v>
      </c>
      <c r="E51" s="86" t="str">
        <f>INDEX(Pirma_Karta[],MATCH(Otra_Karta[[#This Row],[Dalībnieks]],Pirma_Karta[Dalībnieks],0),2)</f>
        <v>Meistarlīga</v>
      </c>
      <c r="F51" s="152" t="s">
        <v>140</v>
      </c>
      <c r="G51" s="57" t="str">
        <f>INDEX(Pirma_Karta[],MATCH(Otra_Karta[[#This Row],[Dalībnieks]],Pirma_Karta[Dalībnieks],0),30)</f>
        <v>(2, 4, 1)</v>
      </c>
      <c r="H51" s="92">
        <f>INDEX(Pirma_Karta[],MATCH(Otra_Karta[[#This Row],[Dalībnieks]],Pirma_Karta[Dalībnieks],0),15)/2</f>
        <v>42.5</v>
      </c>
      <c r="I51" s="172"/>
      <c r="J51" s="116"/>
      <c r="K51" s="116"/>
      <c r="L51" s="116"/>
      <c r="M51" s="116"/>
      <c r="N51" s="116"/>
      <c r="O51" s="58">
        <f t="shared" si="0"/>
        <v>0</v>
      </c>
      <c r="P51" s="76" t="str">
        <f t="shared" si="1"/>
        <v>(0, 0, 0)</v>
      </c>
      <c r="Q51" s="76">
        <f>Otra_Karta[[#This Row],[Puse no Pirmās kārtas GS rezultāta]]+Otra_Karta[[#This Row],[Otrās Kārtas
GS Rezultāts]]</f>
        <v>42.5</v>
      </c>
      <c r="R51" s="59">
        <f>COUNTIFS(Otra_Karta[Līga],Otra_Karta[[#This Row],[Līga]],Otra_Karta[Rezultāts Abās GS Kārtās],"&gt;"&amp;Otra_Karta[Rezultāts Abās GS Kārtās])+1</f>
        <v>17</v>
      </c>
      <c r="S51" s="100"/>
      <c r="T51" s="81">
        <f>INDEX(Pirma_Karta[],MATCH(Otra_Karta[[#This Row],[Dalībnieks]],Pirma_Karta[Dalībnieks],0),29)/2</f>
        <v>42</v>
      </c>
      <c r="U51" s="173"/>
      <c r="V51" s="161">
        <v>10</v>
      </c>
      <c r="W51" s="161">
        <v>9</v>
      </c>
      <c r="X51" s="166">
        <v>9</v>
      </c>
      <c r="Y51" s="166">
        <v>8</v>
      </c>
      <c r="Z51" s="161">
        <v>8</v>
      </c>
      <c r="AA51" s="58">
        <f t="shared" si="2"/>
        <v>44</v>
      </c>
      <c r="AB51" s="76" t="str">
        <f t="shared" si="3"/>
        <v>(1, 2, 2)</v>
      </c>
      <c r="AC51" s="76">
        <f>Otra_Karta[[#This Row],[Puse no Pirmās kārtas VS rezultāta]]+Otra_Karta[[#This Row],[Otrās Kārtas
VS Rezultāts]]</f>
        <v>86</v>
      </c>
      <c r="AD51" s="76">
        <f>COUNTIFS(Otra_Karta[Līga],Otra_Karta[[#This Row],[Līga]],Otra_Karta[Rezultāts Abās VS Kārtās],"&gt;"&amp;Otra_Karta[Rezultāts Abās VS Kārtās])+1</f>
        <v>11</v>
      </c>
      <c r="AE51" s="77">
        <v>11</v>
      </c>
    </row>
    <row r="52" spans="1:31" ht="15.75" x14ac:dyDescent="0.25">
      <c r="B52" s="96">
        <f>INDEX(Pirma_Karta[],MATCH(Otra_Karta[[#This Row],[Dalībnieks]],Pirma_Karta[Dalībnieks],0),1)</f>
        <v>125</v>
      </c>
      <c r="C52" s="96"/>
      <c r="D52" s="169" t="s">
        <v>412</v>
      </c>
      <c r="E52" s="86" t="str">
        <f>INDEX(Pirma_Karta[],MATCH(Otra_Karta[[#This Row],[Dalībnieks]],Pirma_Karta[Dalībnieks],0),2)</f>
        <v>Meistarlīga</v>
      </c>
      <c r="F52" s="152" t="s">
        <v>181</v>
      </c>
      <c r="G52" s="57" t="str">
        <f>INDEX(Pirma_Karta[],MATCH(Otra_Karta[[#This Row],[Dalībnieks]],Pirma_Karta[Dalībnieks],0),30)</f>
        <v>(3, 4, 2)</v>
      </c>
      <c r="H52" s="92">
        <f>INDEX(Pirma_Karta[],MATCH(Otra_Karta[[#This Row],[Dalībnieks]],Pirma_Karta[Dalībnieks],0),15)/2</f>
        <v>40.5</v>
      </c>
      <c r="I52" s="174"/>
      <c r="J52" s="170"/>
      <c r="K52" s="170"/>
      <c r="L52" s="170"/>
      <c r="M52" s="170"/>
      <c r="N52" s="170"/>
      <c r="O52" s="97">
        <f t="shared" si="0"/>
        <v>0</v>
      </c>
      <c r="P52" s="98" t="str">
        <f t="shared" si="1"/>
        <v>(0, 0, 0)</v>
      </c>
      <c r="Q52" s="98">
        <f>Otra_Karta[[#This Row],[Puse no Pirmās kārtas GS rezultāta]]+Otra_Karta[[#This Row],[Otrās Kārtas
GS Rezultāts]]</f>
        <v>40.5</v>
      </c>
      <c r="R52" s="99">
        <f>COUNTIFS(Otra_Karta[Līga],Otra_Karta[[#This Row],[Līga]],Otra_Karta[Rezultāts Abās GS Kārtās],"&gt;"&amp;Otra_Karta[Rezultāts Abās GS Kārtās])+1</f>
        <v>20</v>
      </c>
      <c r="S52" s="100"/>
      <c r="T52" s="81">
        <f>INDEX(Pirma_Karta[],MATCH(Otra_Karta[[#This Row],[Dalībnieks]],Pirma_Karta[Dalībnieks],0),29)/2</f>
        <v>41</v>
      </c>
      <c r="U52" s="175"/>
      <c r="V52" s="171">
        <v>9</v>
      </c>
      <c r="W52" s="171">
        <v>8</v>
      </c>
      <c r="X52" s="166">
        <v>8</v>
      </c>
      <c r="Y52" s="166">
        <v>6</v>
      </c>
      <c r="Z52" s="171">
        <v>6</v>
      </c>
      <c r="AA52" s="97">
        <f t="shared" si="2"/>
        <v>37</v>
      </c>
      <c r="AB52" s="98" t="str">
        <f t="shared" si="3"/>
        <v>(0, 1, 2)</v>
      </c>
      <c r="AC52" s="98">
        <f>Otra_Karta[[#This Row],[Puse no Pirmās kārtas VS rezultāta]]+Otra_Karta[[#This Row],[Otrās Kārtas
VS Rezultāts]]</f>
        <v>78</v>
      </c>
      <c r="AD52" s="98">
        <f>COUNTIFS(Otra_Karta[Līga],Otra_Karta[[#This Row],[Līga]],Otra_Karta[Rezultāts Abās VS Kārtās],"&gt;"&amp;Otra_Karta[Rezultāts Abās VS Kārtās])+1</f>
        <v>12</v>
      </c>
      <c r="AE52" s="101">
        <v>12</v>
      </c>
    </row>
  </sheetData>
  <sheetProtection algorithmName="SHA-512" hashValue="HsomeSBehrp98Z98QcEvFNdGu6t9KIJUv9oYOgM7QOpl6DITt2K5FH//dH9bIFHUMS1VeoUn2WSaHDjObBQFPw==" saltValue="M0OP6gk/lFavYoubpmwcPQ==" spinCount="100000" sheet="1" objects="1" scenarios="1" selectLockedCells="1" sort="0"/>
  <mergeCells count="6">
    <mergeCell ref="B1:F1"/>
    <mergeCell ref="I2:P2"/>
    <mergeCell ref="V2:AB2"/>
    <mergeCell ref="V3:AB3"/>
    <mergeCell ref="AC2:AE3"/>
    <mergeCell ref="J3:P3"/>
  </mergeCells>
  <conditionalFormatting sqref="V5:Z500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5:AD52">
    <cfRule type="cellIs" dxfId="6" priority="38" operator="between">
      <formula>1</formula>
      <formula>3</formula>
    </cfRule>
  </conditionalFormatting>
  <conditionalFormatting sqref="J5:N500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52">
    <cfRule type="cellIs" dxfId="5" priority="107" operator="between">
      <formula>1</formula>
      <formula>3</formula>
    </cfRule>
    <cfRule type="top10" dxfId="4" priority="108" bottom="1" rank="3"/>
  </conditionalFormatting>
  <conditionalFormatting sqref="F5:F500">
    <cfRule type="duplicateValues" dxfId="3" priority="1"/>
  </conditionalFormatting>
  <pageMargins left="0.23622047244094491" right="0.23622047244094491" top="0.74803149606299213" bottom="0.74803149606299213" header="0.31496062992125984" footer="0.31496062992125984"/>
  <pageSetup paperSize="9" scale="57" orientation="landscape" horizontalDpi="360" verticalDpi="360" r:id="rId1"/>
  <headerFooter>
    <oddFooter>Page &amp;P of &amp;N</oddFoot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27FB3-EE1C-4FA7-A05A-CA9B8ACA4E3C}">
  <sheetPr>
    <pageSetUpPr fitToPage="1"/>
  </sheetPr>
  <dimension ref="B1:F201"/>
  <sheetViews>
    <sheetView workbookViewId="0">
      <selection activeCell="H14" sqref="H14"/>
    </sheetView>
  </sheetViews>
  <sheetFormatPr defaultColWidth="9.140625" defaultRowHeight="15" x14ac:dyDescent="0.25"/>
  <cols>
    <col min="1" max="1" width="9.140625" style="6"/>
    <col min="2" max="2" width="14.140625" style="23" customWidth="1"/>
    <col min="3" max="3" width="15.140625" style="6" customWidth="1"/>
    <col min="4" max="4" width="25.42578125" style="6" customWidth="1"/>
    <col min="5" max="5" width="18" style="7" customWidth="1"/>
    <col min="6" max="6" width="18.5703125" style="7" customWidth="1"/>
    <col min="7" max="16384" width="9.140625" style="6"/>
  </cols>
  <sheetData>
    <row r="1" spans="2:6" ht="47.25" customHeight="1" x14ac:dyDescent="0.25">
      <c r="B1" s="247" t="s">
        <v>354</v>
      </c>
      <c r="C1" s="248"/>
      <c r="D1" s="248"/>
    </row>
    <row r="2" spans="2:6" x14ac:dyDescent="0.25">
      <c r="B2" s="249" t="s">
        <v>366</v>
      </c>
      <c r="C2" s="249"/>
      <c r="D2" s="249"/>
    </row>
    <row r="3" spans="2:6" x14ac:dyDescent="0.25">
      <c r="E3" s="252"/>
      <c r="F3" s="252"/>
    </row>
    <row r="4" spans="2:6" x14ac:dyDescent="0.25">
      <c r="E4" s="253"/>
      <c r="F4" s="253"/>
    </row>
    <row r="5" spans="2:6" x14ac:dyDescent="0.25">
      <c r="E5" s="253"/>
      <c r="F5" s="253"/>
    </row>
    <row r="6" spans="2:6" ht="51" customHeight="1" thickBot="1" x14ac:dyDescent="0.3">
      <c r="B6" s="8" t="s">
        <v>356</v>
      </c>
      <c r="C6" s="27" t="s">
        <v>8</v>
      </c>
      <c r="D6" s="28" t="s">
        <v>9</v>
      </c>
      <c r="E6" s="250" t="s">
        <v>355</v>
      </c>
      <c r="F6" s="251" t="s">
        <v>357</v>
      </c>
    </row>
    <row r="7" spans="2:6" x14ac:dyDescent="0.25">
      <c r="B7" s="29">
        <v>112</v>
      </c>
      <c r="C7" s="33" t="str">
        <f>INDEX(Pirma_Karta[],MATCH(Sportings[[#This Row],[Dablībnieka numurs]],Pirma_Karta[Dalībnieka numurs],0),2)</f>
        <v>Meistarlīga</v>
      </c>
      <c r="D7" s="33" t="str">
        <f>INDEX(Pirma_Karta[],MATCH(Sportings[[#This Row],[Dablībnieka numurs]],Pirma_Karta[Dalībnieka numurs],0),3)</f>
        <v>Mārtiņš Gaņģis</v>
      </c>
      <c r="E7" s="30">
        <v>25</v>
      </c>
      <c r="F7" s="32">
        <f>RANK(Sportings[[#This Row],[Pamatsērija]],Sportings[Pamatsērija])</f>
        <v>1</v>
      </c>
    </row>
    <row r="8" spans="2:6" x14ac:dyDescent="0.25">
      <c r="B8" s="29">
        <v>95</v>
      </c>
      <c r="C8" s="33" t="str">
        <f>INDEX(Pirma_Karta[],MATCH(Sportings[[#This Row],[Dablībnieka numurs]],Pirma_Karta[Dalībnieka numurs],0),2)</f>
        <v>Meistarlīga</v>
      </c>
      <c r="D8" s="33" t="str">
        <f>INDEX(Pirma_Karta[],MATCH(Sportings[[#This Row],[Dablībnieka numurs]],Pirma_Karta[Dalībnieka numurs],0),3)</f>
        <v>Mārcis Cīrulis</v>
      </c>
      <c r="E8" s="31">
        <v>23</v>
      </c>
      <c r="F8" s="33">
        <f>RANK(Sportings[[#This Row],[Pamatsērija]],Sportings[Pamatsērija])</f>
        <v>2</v>
      </c>
    </row>
    <row r="9" spans="2:6" x14ac:dyDescent="0.25">
      <c r="B9" s="29">
        <v>108</v>
      </c>
      <c r="C9" s="33" t="str">
        <f>INDEX(Pirma_Karta[],MATCH(Sportings[[#This Row],[Dablībnieka numurs]],Pirma_Karta[Dalībnieka numurs],0),2)</f>
        <v>Meistarlīga</v>
      </c>
      <c r="D9" s="33" t="str">
        <f>INDEX(Pirma_Karta[],MATCH(Sportings[[#This Row],[Dablībnieka numurs]],Pirma_Karta[Dalībnieka numurs],0),3)</f>
        <v xml:space="preserve">Gints  Priedītis </v>
      </c>
      <c r="E9" s="31">
        <v>23</v>
      </c>
      <c r="F9" s="33">
        <f>RANK(Sportings[[#This Row],[Pamatsērija]],Sportings[Pamatsērija])</f>
        <v>2</v>
      </c>
    </row>
    <row r="10" spans="2:6" x14ac:dyDescent="0.25">
      <c r="B10" s="29">
        <v>155</v>
      </c>
      <c r="C10" s="33" t="str">
        <f>INDEX(Pirma_Karta[],MATCH(Sportings[[#This Row],[Dablībnieka numurs]],Pirma_Karta[Dalībnieka numurs],0),2)</f>
        <v>Pamatlīga</v>
      </c>
      <c r="D10" s="33" t="str">
        <f>INDEX(Pirma_Karta[],MATCH(Sportings[[#This Row],[Dablībnieka numurs]],Pirma_Karta[Dalībnieka numurs],0),3)</f>
        <v>Aigars Sinavskis</v>
      </c>
      <c r="E10" s="31">
        <v>21</v>
      </c>
      <c r="F10" s="33">
        <f>RANK(Sportings[[#This Row],[Pamatsērija]],Sportings[Pamatsērija])</f>
        <v>4</v>
      </c>
    </row>
    <row r="11" spans="2:6" x14ac:dyDescent="0.25">
      <c r="B11" s="29">
        <v>7</v>
      </c>
      <c r="C11" s="33" t="str">
        <f>INDEX(Pirma_Karta[],MATCH(Sportings[[#This Row],[Dablībnieka numurs]],Pirma_Karta[Dalībnieka numurs],0),2)</f>
        <v>Pamatlīga</v>
      </c>
      <c r="D11" s="33" t="str">
        <f>INDEX(Pirma_Karta[],MATCH(Sportings[[#This Row],[Dablībnieka numurs]],Pirma_Karta[Dalībnieka numurs],0),3)</f>
        <v>Artūrs Surmovičs</v>
      </c>
      <c r="E11" s="31">
        <v>20</v>
      </c>
      <c r="F11" s="33">
        <f>RANK(Sportings[[#This Row],[Pamatsērija]],Sportings[Pamatsērija])</f>
        <v>5</v>
      </c>
    </row>
    <row r="12" spans="2:6" x14ac:dyDescent="0.25">
      <c r="B12" s="29">
        <v>22</v>
      </c>
      <c r="C12" s="33" t="str">
        <f>INDEX(Pirma_Karta[],MATCH(Sportings[[#This Row],[Dablībnieka numurs]],Pirma_Karta[Dalībnieka numurs],0),2)</f>
        <v>Pamatlīga</v>
      </c>
      <c r="D12" s="33" t="str">
        <f>INDEX(Pirma_Karta[],MATCH(Sportings[[#This Row],[Dablībnieka numurs]],Pirma_Karta[Dalībnieka numurs],0),3)</f>
        <v>Pēteris Sudakovs</v>
      </c>
      <c r="E12" s="31">
        <v>20</v>
      </c>
      <c r="F12" s="33">
        <f>RANK(Sportings[[#This Row],[Pamatsērija]],Sportings[Pamatsērija])</f>
        <v>5</v>
      </c>
    </row>
    <row r="13" spans="2:6" x14ac:dyDescent="0.25">
      <c r="B13" s="29">
        <v>38</v>
      </c>
      <c r="C13" s="33" t="str">
        <f>INDEX(Pirma_Karta[],MATCH(Sportings[[#This Row],[Dablībnieka numurs]],Pirma_Karta[Dalībnieka numurs],0),2)</f>
        <v>Pamatlīga</v>
      </c>
      <c r="D13" s="33" t="str">
        <f>INDEX(Pirma_Karta[],MATCH(Sportings[[#This Row],[Dablībnieka numurs]],Pirma_Karta[Dalībnieka numurs],0),3)</f>
        <v>Arkādijs Matrosovs</v>
      </c>
      <c r="E13" s="31">
        <v>20</v>
      </c>
      <c r="F13" s="33">
        <f>RANK(Sportings[[#This Row],[Pamatsērija]],Sportings[Pamatsērija])</f>
        <v>5</v>
      </c>
    </row>
    <row r="14" spans="2:6" x14ac:dyDescent="0.25">
      <c r="B14" s="29">
        <v>128</v>
      </c>
      <c r="C14" s="33" t="str">
        <f>INDEX(Pirma_Karta[],MATCH(Sportings[[#This Row],[Dablībnieka numurs]],Pirma_Karta[Dalībnieka numurs],0),2)</f>
        <v>Meistarlīga</v>
      </c>
      <c r="D14" s="33" t="str">
        <f>INDEX(Pirma_Karta[],MATCH(Sportings[[#This Row],[Dablībnieka numurs]],Pirma_Karta[Dalībnieka numurs],0),3)</f>
        <v>Raivis Bērziņš</v>
      </c>
      <c r="E14" s="31">
        <v>20</v>
      </c>
      <c r="F14" s="33">
        <f>RANK(Sportings[[#This Row],[Pamatsērija]],Sportings[Pamatsērija])</f>
        <v>5</v>
      </c>
    </row>
    <row r="15" spans="2:6" x14ac:dyDescent="0.25">
      <c r="B15" s="29">
        <v>73</v>
      </c>
      <c r="C15" s="33" t="str">
        <f>INDEX(Pirma_Karta[],MATCH(Sportings[[#This Row],[Dablībnieka numurs]],Pirma_Karta[Dalībnieka numurs],0),2)</f>
        <v>Pamatlīga</v>
      </c>
      <c r="D15" s="33" t="str">
        <f>INDEX(Pirma_Karta[],MATCH(Sportings[[#This Row],[Dablībnieka numurs]],Pirma_Karta[Dalībnieka numurs],0),3)</f>
        <v>Ivars Grinbergs (jun.)</v>
      </c>
      <c r="E15" s="31">
        <v>19</v>
      </c>
      <c r="F15" s="33">
        <f>RANK(Sportings[[#This Row],[Pamatsērija]],Sportings[Pamatsērija])</f>
        <v>9</v>
      </c>
    </row>
    <row r="16" spans="2:6" x14ac:dyDescent="0.25">
      <c r="B16" s="29">
        <v>45</v>
      </c>
      <c r="C16" s="33" t="str">
        <f>INDEX(Pirma_Karta[],MATCH(Sportings[[#This Row],[Dablībnieka numurs]],Pirma_Karta[Dalībnieka numurs],0),2)</f>
        <v>Pamatlīga</v>
      </c>
      <c r="D16" s="33" t="str">
        <f>INDEX(Pirma_Karta[],MATCH(Sportings[[#This Row],[Dablībnieka numurs]],Pirma_Karta[Dalībnieka numurs],0),3)</f>
        <v>Ainārs Jansons</v>
      </c>
      <c r="E16" s="31">
        <v>18</v>
      </c>
      <c r="F16" s="33">
        <f>RANK(Sportings[[#This Row],[Pamatsērija]],Sportings[Pamatsērija])</f>
        <v>10</v>
      </c>
    </row>
    <row r="17" spans="2:6" x14ac:dyDescent="0.25">
      <c r="B17" s="29">
        <v>5</v>
      </c>
      <c r="C17" s="33" t="str">
        <f>INDEX(Pirma_Karta[],MATCH(Sportings[[#This Row],[Dablībnieka numurs]],Pirma_Karta[Dalībnieka numurs],0),2)</f>
        <v>Meistarlīga</v>
      </c>
      <c r="D17" s="33" t="str">
        <f>INDEX(Pirma_Karta[],MATCH(Sportings[[#This Row],[Dablībnieka numurs]],Pirma_Karta[Dalībnieka numurs],0),3)</f>
        <v>Dāvis Zaube</v>
      </c>
      <c r="E17" s="31">
        <v>18</v>
      </c>
      <c r="F17" s="33">
        <f>RANK(Sportings[[#This Row],[Pamatsērija]],Sportings[Pamatsērija])</f>
        <v>10</v>
      </c>
    </row>
    <row r="18" spans="2:6" x14ac:dyDescent="0.25">
      <c r="B18" s="29">
        <v>157</v>
      </c>
      <c r="C18" s="33" t="str">
        <f>INDEX(Pirma_Karta[],MATCH(Sportings[[#This Row],[Dablībnieka numurs]],Pirma_Karta[Dalībnieka numurs],0),2)</f>
        <v>Meistarlīga</v>
      </c>
      <c r="D18" s="33" t="str">
        <f>INDEX(Pirma_Karta[],MATCH(Sportings[[#This Row],[Dablībnieka numurs]],Pirma_Karta[Dalībnieka numurs],0),3)</f>
        <v>Andis Apse</v>
      </c>
      <c r="E18" s="31">
        <v>18</v>
      </c>
      <c r="F18" s="33">
        <f>RANK(Sportings[[#This Row],[Pamatsērija]],Sportings[Pamatsērija])</f>
        <v>10</v>
      </c>
    </row>
    <row r="19" spans="2:6" x14ac:dyDescent="0.25">
      <c r="B19" s="29">
        <v>58</v>
      </c>
      <c r="C19" s="33" t="str">
        <f>INDEX(Pirma_Karta[],MATCH(Sportings[[#This Row],[Dablībnieka numurs]],Pirma_Karta[Dalībnieka numurs],0),2)</f>
        <v>Pamatlīga</v>
      </c>
      <c r="D19" s="33" t="str">
        <f>INDEX(Pirma_Karta[],MATCH(Sportings[[#This Row],[Dablībnieka numurs]],Pirma_Karta[Dalībnieka numurs],0),3)</f>
        <v>Aivis Vītols</v>
      </c>
      <c r="E19" s="31">
        <v>18</v>
      </c>
      <c r="F19" s="33">
        <f>RANK(Sportings[[#This Row],[Pamatsērija]],Sportings[Pamatsērija])</f>
        <v>10</v>
      </c>
    </row>
    <row r="20" spans="2:6" x14ac:dyDescent="0.25">
      <c r="B20" s="29">
        <v>46</v>
      </c>
      <c r="C20" s="33" t="str">
        <f>INDEX(Pirma_Karta[],MATCH(Sportings[[#This Row],[Dablībnieka numurs]],Pirma_Karta[Dalībnieka numurs],0),2)</f>
        <v>Pamatlīga</v>
      </c>
      <c r="D20" s="33" t="str">
        <f>INDEX(Pirma_Karta[],MATCH(Sportings[[#This Row],[Dablībnieka numurs]],Pirma_Karta[Dalībnieka numurs],0),3)</f>
        <v>Agris Mežmalis</v>
      </c>
      <c r="E20" s="31">
        <v>18</v>
      </c>
      <c r="F20" s="33">
        <f>RANK(Sportings[[#This Row],[Pamatsērija]],Sportings[Pamatsērija])</f>
        <v>10</v>
      </c>
    </row>
    <row r="21" spans="2:6" x14ac:dyDescent="0.25">
      <c r="B21" s="29">
        <v>105</v>
      </c>
      <c r="C21" s="33" t="str">
        <f>INDEX(Pirma_Karta[],MATCH(Sportings[[#This Row],[Dablībnieka numurs]],Pirma_Karta[Dalībnieka numurs],0),2)</f>
        <v>Pamatlīga</v>
      </c>
      <c r="D21" s="33" t="str">
        <f>INDEX(Pirma_Karta[],MATCH(Sportings[[#This Row],[Dablībnieka numurs]],Pirma_Karta[Dalībnieka numurs],0),3)</f>
        <v>Mikus Murziņš</v>
      </c>
      <c r="E21" s="31">
        <v>17</v>
      </c>
      <c r="F21" s="33">
        <f>RANK(Sportings[[#This Row],[Pamatsērija]],Sportings[Pamatsērija])</f>
        <v>15</v>
      </c>
    </row>
    <row r="22" spans="2:6" x14ac:dyDescent="0.25">
      <c r="B22" s="29">
        <v>11</v>
      </c>
      <c r="C22" s="33" t="str">
        <f>INDEX(Pirma_Karta[],MATCH(Sportings[[#This Row],[Dablībnieka numurs]],Pirma_Karta[Dalībnieka numurs],0),2)</f>
        <v>Pamatlīga</v>
      </c>
      <c r="D22" s="33" t="str">
        <f>INDEX(Pirma_Karta[],MATCH(Sportings[[#This Row],[Dablībnieka numurs]],Pirma_Karta[Dalībnieka numurs],0),3)</f>
        <v>Mārtiņš Zeps</v>
      </c>
      <c r="E22" s="31">
        <v>16</v>
      </c>
      <c r="F22" s="33">
        <f>RANK(Sportings[[#This Row],[Pamatsērija]],Sportings[Pamatsērija])</f>
        <v>16</v>
      </c>
    </row>
    <row r="23" spans="2:6" x14ac:dyDescent="0.25">
      <c r="B23" s="29">
        <v>55</v>
      </c>
      <c r="C23" s="33" t="str">
        <f>INDEX(Pirma_Karta[],MATCH(Sportings[[#This Row],[Dablībnieka numurs]],Pirma_Karta[Dalībnieka numurs],0),2)</f>
        <v>Pamatlīga</v>
      </c>
      <c r="D23" s="33" t="str">
        <f>INDEX(Pirma_Karta[],MATCH(Sportings[[#This Row],[Dablībnieka numurs]],Pirma_Karta[Dalībnieka numurs],0),3)</f>
        <v>Guntis Zembergs</v>
      </c>
      <c r="E23" s="31">
        <v>16</v>
      </c>
      <c r="F23" s="33">
        <f>RANK(Sportings[[#This Row],[Pamatsērija]],Sportings[Pamatsērija])</f>
        <v>16</v>
      </c>
    </row>
    <row r="24" spans="2:6" x14ac:dyDescent="0.25">
      <c r="B24" s="29">
        <v>99</v>
      </c>
      <c r="C24" s="33" t="str">
        <f>INDEX(Pirma_Karta[],MATCH(Sportings[[#This Row],[Dablībnieka numurs]],Pirma_Karta[Dalībnieka numurs],0),2)</f>
        <v>Pamatlīga</v>
      </c>
      <c r="D24" s="33" t="str">
        <f>INDEX(Pirma_Karta[],MATCH(Sportings[[#This Row],[Dablībnieka numurs]],Pirma_Karta[Dalībnieka numurs],0),3)</f>
        <v>Ivars Zariņš</v>
      </c>
      <c r="E24" s="31">
        <v>15</v>
      </c>
      <c r="F24" s="33">
        <f>RANK(Sportings[[#This Row],[Pamatsērija]],Sportings[Pamatsērija])</f>
        <v>18</v>
      </c>
    </row>
    <row r="25" spans="2:6" x14ac:dyDescent="0.25">
      <c r="B25" s="29">
        <v>110</v>
      </c>
      <c r="C25" s="33" t="str">
        <f>INDEX(Pirma_Karta[],MATCH(Sportings[[#This Row],[Dablībnieka numurs]],Pirma_Karta[Dalībnieka numurs],0),2)</f>
        <v>Pamatlīga</v>
      </c>
      <c r="D25" s="33" t="str">
        <f>INDEX(Pirma_Karta[],MATCH(Sportings[[#This Row],[Dablībnieka numurs]],Pirma_Karta[Dalībnieka numurs],0),3)</f>
        <v>Aigars Dislers</v>
      </c>
      <c r="E25" s="31">
        <v>14</v>
      </c>
      <c r="F25" s="33">
        <f>RANK(Sportings[[#This Row],[Pamatsērija]],Sportings[Pamatsērija])</f>
        <v>19</v>
      </c>
    </row>
    <row r="26" spans="2:6" x14ac:dyDescent="0.25">
      <c r="B26" s="29">
        <v>6</v>
      </c>
      <c r="C26" s="33" t="str">
        <f>INDEX(Pirma_Karta[],MATCH(Sportings[[#This Row],[Dablībnieka numurs]],Pirma_Karta[Dalībnieka numurs],0),2)</f>
        <v>Pamatlīga</v>
      </c>
      <c r="D26" s="33" t="str">
        <f>INDEX(Pirma_Karta[],MATCH(Sportings[[#This Row],[Dablībnieka numurs]],Pirma_Karta[Dalībnieka numurs],0),3)</f>
        <v>Aivis Zālītis</v>
      </c>
      <c r="E26" s="31">
        <v>14</v>
      </c>
      <c r="F26" s="33">
        <f>RANK(Sportings[[#This Row],[Pamatsērija]],Sportings[Pamatsērija])</f>
        <v>19</v>
      </c>
    </row>
    <row r="27" spans="2:6" x14ac:dyDescent="0.25">
      <c r="B27" s="29">
        <v>85</v>
      </c>
      <c r="C27" s="33" t="str">
        <f>INDEX(Pirma_Karta[],MATCH(Sportings[[#This Row],[Dablībnieka numurs]],Pirma_Karta[Dalībnieka numurs],0),2)</f>
        <v>Pamatlīga</v>
      </c>
      <c r="D27" s="33" t="str">
        <f>INDEX(Pirma_Karta[],MATCH(Sportings[[#This Row],[Dablībnieka numurs]],Pirma_Karta[Dalībnieka numurs],0),3)</f>
        <v>Oskars Subota</v>
      </c>
      <c r="E27" s="31">
        <v>14</v>
      </c>
      <c r="F27" s="33">
        <f>RANK(Sportings[[#This Row],[Pamatsērija]],Sportings[Pamatsērija])</f>
        <v>19</v>
      </c>
    </row>
    <row r="28" spans="2:6" x14ac:dyDescent="0.25">
      <c r="B28" s="29">
        <v>39</v>
      </c>
      <c r="C28" s="33" t="str">
        <f>INDEX(Pirma_Karta[],MATCH(Sportings[[#This Row],[Dablībnieka numurs]],Pirma_Karta[Dalībnieka numurs],0),2)</f>
        <v>Pamatlīga</v>
      </c>
      <c r="D28" s="33" t="str">
        <f>INDEX(Pirma_Karta[],MATCH(Sportings[[#This Row],[Dablībnieka numurs]],Pirma_Karta[Dalībnieka numurs],0),3)</f>
        <v>Kalvis Gruntmanis</v>
      </c>
      <c r="E28" s="31">
        <v>14</v>
      </c>
      <c r="F28" s="33">
        <f>RANK(Sportings[[#This Row],[Pamatsērija]],Sportings[Pamatsērija])</f>
        <v>19</v>
      </c>
    </row>
    <row r="29" spans="2:6" x14ac:dyDescent="0.25">
      <c r="B29" s="29">
        <v>24</v>
      </c>
      <c r="C29" s="33" t="str">
        <f>INDEX(Pirma_Karta[],MATCH(Sportings[[#This Row],[Dablībnieka numurs]],Pirma_Karta[Dalībnieka numurs],0),2)</f>
        <v>Pamatlīga</v>
      </c>
      <c r="D29" s="33" t="str">
        <f>INDEX(Pirma_Karta[],MATCH(Sportings[[#This Row],[Dablībnieka numurs]],Pirma_Karta[Dalībnieka numurs],0),3)</f>
        <v>Valdis Mežajevs</v>
      </c>
      <c r="E29" s="31">
        <v>13</v>
      </c>
      <c r="F29" s="33">
        <f>RANK(Sportings[[#This Row],[Pamatsērija]],Sportings[Pamatsērija])</f>
        <v>23</v>
      </c>
    </row>
    <row r="30" spans="2:6" x14ac:dyDescent="0.25">
      <c r="B30" s="29">
        <v>119</v>
      </c>
      <c r="C30" s="33" t="str">
        <f>INDEX(Pirma_Karta[],MATCH(Sportings[[#This Row],[Dablībnieka numurs]],Pirma_Karta[Dalībnieka numurs],0),2)</f>
        <v>Pamatlīga</v>
      </c>
      <c r="D30" s="33" t="str">
        <f>INDEX(Pirma_Karta[],MATCH(Sportings[[#This Row],[Dablībnieka numurs]],Pirma_Karta[Dalībnieka numurs],0),3)</f>
        <v>Māris Kupcs</v>
      </c>
      <c r="E30" s="31">
        <v>13</v>
      </c>
      <c r="F30" s="33">
        <f>RANK(Sportings[[#This Row],[Pamatsērija]],Sportings[Pamatsērija])</f>
        <v>23</v>
      </c>
    </row>
    <row r="31" spans="2:6" x14ac:dyDescent="0.25">
      <c r="B31" s="29">
        <v>8</v>
      </c>
      <c r="C31" s="33" t="str">
        <f>INDEX(Pirma_Karta[],MATCH(Sportings[[#This Row],[Dablībnieka numurs]],Pirma_Karta[Dalībnieka numurs],0),2)</f>
        <v>Pamatlīga</v>
      </c>
      <c r="D31" s="33" t="str">
        <f>INDEX(Pirma_Karta[],MATCH(Sportings[[#This Row],[Dablībnieka numurs]],Pirma_Karta[Dalībnieka numurs],0),3)</f>
        <v>Kristaps Eversons</v>
      </c>
      <c r="E31" s="31">
        <v>13</v>
      </c>
      <c r="F31" s="33">
        <f>RANK(Sportings[[#This Row],[Pamatsērija]],Sportings[Pamatsērija])</f>
        <v>23</v>
      </c>
    </row>
    <row r="32" spans="2:6" x14ac:dyDescent="0.25">
      <c r="B32" s="29">
        <v>149</v>
      </c>
      <c r="C32" s="33" t="str">
        <f>INDEX(Pirma_Karta[],MATCH(Sportings[[#This Row],[Dablībnieka numurs]],Pirma_Karta[Dalībnieka numurs],0),2)</f>
        <v>Pamatlīga</v>
      </c>
      <c r="D32" s="33" t="str">
        <f>INDEX(Pirma_Karta[],MATCH(Sportings[[#This Row],[Dablībnieka numurs]],Pirma_Karta[Dalībnieka numurs],0),3)</f>
        <v>Jānis Baumanis</v>
      </c>
      <c r="E32" s="31">
        <v>12</v>
      </c>
      <c r="F32" s="33">
        <f>RANK(Sportings[[#This Row],[Pamatsērija]],Sportings[Pamatsērija])</f>
        <v>26</v>
      </c>
    </row>
    <row r="33" spans="2:6" x14ac:dyDescent="0.25">
      <c r="B33" s="29">
        <v>82</v>
      </c>
      <c r="C33" s="33" t="str">
        <f>INDEX(Pirma_Karta[],MATCH(Sportings[[#This Row],[Dablībnieka numurs]],Pirma_Karta[Dalībnieka numurs],0),2)</f>
        <v>Pamatlīga</v>
      </c>
      <c r="D33" s="33" t="str">
        <f>INDEX(Pirma_Karta[],MATCH(Sportings[[#This Row],[Dablībnieka numurs]],Pirma_Karta[Dalībnieka numurs],0),3)</f>
        <v>Valdis Lenšs</v>
      </c>
      <c r="E33" s="31">
        <v>12</v>
      </c>
      <c r="F33" s="33">
        <f>RANK(Sportings[[#This Row],[Pamatsērija]],Sportings[Pamatsērija])</f>
        <v>26</v>
      </c>
    </row>
    <row r="34" spans="2:6" x14ac:dyDescent="0.25">
      <c r="B34" s="29">
        <v>9</v>
      </c>
      <c r="C34" s="33" t="str">
        <f>INDEX(Pirma_Karta[],MATCH(Sportings[[#This Row],[Dablībnieka numurs]],Pirma_Karta[Dalībnieka numurs],0),2)</f>
        <v>Pamatlīga</v>
      </c>
      <c r="D34" s="33" t="str">
        <f>INDEX(Pirma_Karta[],MATCH(Sportings[[#This Row],[Dablībnieka numurs]],Pirma_Karta[Dalībnieka numurs],0),3)</f>
        <v>Raitis Šmelds</v>
      </c>
      <c r="E34" s="31">
        <v>11</v>
      </c>
      <c r="F34" s="33">
        <f>RANK(Sportings[[#This Row],[Pamatsērija]],Sportings[Pamatsērija])</f>
        <v>28</v>
      </c>
    </row>
    <row r="35" spans="2:6" x14ac:dyDescent="0.25">
      <c r="B35" s="29">
        <v>50</v>
      </c>
      <c r="C35" s="33" t="str">
        <f>INDEX(Pirma_Karta[],MATCH(Sportings[[#This Row],[Dablībnieka numurs]],Pirma_Karta[Dalībnieka numurs],0),2)</f>
        <v>Pamatlīga</v>
      </c>
      <c r="D35" s="33" t="str">
        <f>INDEX(Pirma_Karta[],MATCH(Sportings[[#This Row],[Dablībnieka numurs]],Pirma_Karta[Dalībnieka numurs],0),3)</f>
        <v>Nataļja Maslo</v>
      </c>
      <c r="E35" s="31">
        <v>10</v>
      </c>
      <c r="F35" s="33">
        <f>RANK(Sportings[[#This Row],[Pamatsērija]],Sportings[Pamatsērija])</f>
        <v>29</v>
      </c>
    </row>
    <row r="36" spans="2:6" x14ac:dyDescent="0.25">
      <c r="B36" s="29">
        <v>143</v>
      </c>
      <c r="C36" s="33" t="str">
        <f>INDEX(Pirma_Karta[],MATCH(Sportings[[#This Row],[Dablībnieka numurs]],Pirma_Karta[Dalībnieka numurs],0),2)</f>
        <v>Pamatlīga</v>
      </c>
      <c r="D36" s="33" t="str">
        <f>INDEX(Pirma_Karta[],MATCH(Sportings[[#This Row],[Dablībnieka numurs]],Pirma_Karta[Dalībnieka numurs],0),3)</f>
        <v>Mārcis Cielava</v>
      </c>
      <c r="E36" s="31">
        <v>10</v>
      </c>
      <c r="F36" s="33">
        <f>RANK(Sportings[[#This Row],[Pamatsērija]],Sportings[Pamatsērija])</f>
        <v>29</v>
      </c>
    </row>
    <row r="37" spans="2:6" x14ac:dyDescent="0.25">
      <c r="B37" s="29">
        <v>37</v>
      </c>
      <c r="C37" s="33" t="str">
        <f>INDEX(Pirma_Karta[],MATCH(Sportings[[#This Row],[Dablībnieka numurs]],Pirma_Karta[Dalībnieka numurs],0),2)</f>
        <v>Pamatlīga</v>
      </c>
      <c r="D37" s="33" t="str">
        <f>INDEX(Pirma_Karta[],MATCH(Sportings[[#This Row],[Dablībnieka numurs]],Pirma_Karta[Dalībnieka numurs],0),3)</f>
        <v>Ivars Ozoliņš</v>
      </c>
      <c r="E37" s="31">
        <v>10</v>
      </c>
      <c r="F37" s="33">
        <f>RANK(Sportings[[#This Row],[Pamatsērija]],Sportings[Pamatsērija])</f>
        <v>29</v>
      </c>
    </row>
    <row r="38" spans="2:6" x14ac:dyDescent="0.25">
      <c r="B38" s="29">
        <v>57</v>
      </c>
      <c r="C38" s="33" t="str">
        <f>INDEX(Pirma_Karta[],MATCH(Sportings[[#This Row],[Dablībnieka numurs]],Pirma_Karta[Dalībnieka numurs],0),2)</f>
        <v>Pamatlīga</v>
      </c>
      <c r="D38" s="33" t="str">
        <f>INDEX(Pirma_Karta[],MATCH(Sportings[[#This Row],[Dablībnieka numurs]],Pirma_Karta[Dalībnieka numurs],0),3)</f>
        <v>Rihards Kimtis</v>
      </c>
      <c r="E38" s="31">
        <v>10</v>
      </c>
      <c r="F38" s="33">
        <f>RANK(Sportings[[#This Row],[Pamatsērija]],Sportings[Pamatsērija])</f>
        <v>29</v>
      </c>
    </row>
    <row r="39" spans="2:6" x14ac:dyDescent="0.25">
      <c r="B39" s="29">
        <v>101</v>
      </c>
      <c r="C39" s="33" t="str">
        <f>INDEX(Pirma_Karta[],MATCH(Sportings[[#This Row],[Dablībnieka numurs]],Pirma_Karta[Dalībnieka numurs],0),2)</f>
        <v>Pamatlīga</v>
      </c>
      <c r="D39" s="33" t="str">
        <f>INDEX(Pirma_Karta[],MATCH(Sportings[[#This Row],[Dablībnieka numurs]],Pirma_Karta[Dalībnieka numurs],0),3)</f>
        <v>Aigars Vereskovs</v>
      </c>
      <c r="E39" s="31">
        <v>9</v>
      </c>
      <c r="F39" s="33">
        <f>RANK(Sportings[[#This Row],[Pamatsērija]],Sportings[Pamatsērija])</f>
        <v>33</v>
      </c>
    </row>
    <row r="40" spans="2:6" x14ac:dyDescent="0.25">
      <c r="B40" s="29">
        <v>151</v>
      </c>
      <c r="C40" s="33" t="str">
        <f>INDEX(Pirma_Karta[],MATCH(Sportings[[#This Row],[Dablībnieka numurs]],Pirma_Karta[Dalībnieka numurs],0),2)</f>
        <v>Pamatlīga</v>
      </c>
      <c r="D40" s="33" t="str">
        <f>INDEX(Pirma_Karta[],MATCH(Sportings[[#This Row],[Dablībnieka numurs]],Pirma_Karta[Dalībnieka numurs],0),3)</f>
        <v>Ingus Puškins</v>
      </c>
      <c r="E40" s="31">
        <v>7</v>
      </c>
      <c r="F40" s="33">
        <f>RANK(Sportings[[#This Row],[Pamatsērija]],Sportings[Pamatsērija])</f>
        <v>34</v>
      </c>
    </row>
    <row r="41" spans="2:6" x14ac:dyDescent="0.25">
      <c r="B41" s="29">
        <v>122</v>
      </c>
      <c r="C41" s="33" t="str">
        <f>INDEX(Pirma_Karta[],MATCH(Sportings[[#This Row],[Dablībnieka numurs]],Pirma_Karta[Dalībnieka numurs],0),2)</f>
        <v>Pamatlīga</v>
      </c>
      <c r="D41" s="33" t="str">
        <f>INDEX(Pirma_Karta[],MATCH(Sportings[[#This Row],[Dablībnieka numurs]],Pirma_Karta[Dalībnieka numurs],0),3)</f>
        <v>Ivars Grinbergs (sen.)</v>
      </c>
      <c r="E41" s="31">
        <v>7</v>
      </c>
      <c r="F41" s="33">
        <f>RANK(Sportings[[#This Row],[Pamatsērija]],Sportings[Pamatsērija])</f>
        <v>34</v>
      </c>
    </row>
    <row r="42" spans="2:6" x14ac:dyDescent="0.25">
      <c r="B42" s="29">
        <v>13</v>
      </c>
      <c r="C42" s="33" t="str">
        <f>INDEX(Pirma_Karta[],MATCH(Sportings[[#This Row],[Dablībnieka numurs]],Pirma_Karta[Dalībnieka numurs],0),2)</f>
        <v>Pamatlīga</v>
      </c>
      <c r="D42" s="33" t="str">
        <f>INDEX(Pirma_Karta[],MATCH(Sportings[[#This Row],[Dablībnieka numurs]],Pirma_Karta[Dalībnieka numurs],0),3)</f>
        <v>Eduards Barkāns</v>
      </c>
      <c r="E42" s="31">
        <v>6</v>
      </c>
      <c r="F42" s="33">
        <f>RANK(Sportings[[#This Row],[Pamatsērija]],Sportings[Pamatsērija])</f>
        <v>36</v>
      </c>
    </row>
    <row r="43" spans="2:6" x14ac:dyDescent="0.25">
      <c r="B43" s="29">
        <v>29</v>
      </c>
      <c r="C43" s="33" t="str">
        <f>INDEX(Pirma_Karta[],MATCH(Sportings[[#This Row],[Dablībnieka numurs]],Pirma_Karta[Dalībnieka numurs],0),2)</f>
        <v>Pamatlīga</v>
      </c>
      <c r="D43" s="33" t="str">
        <f>INDEX(Pirma_Karta[],MATCH(Sportings[[#This Row],[Dablībnieka numurs]],Pirma_Karta[Dalībnieka numurs],0),3)</f>
        <v>Raitis Andersons</v>
      </c>
      <c r="E43" s="31">
        <v>5</v>
      </c>
      <c r="F43" s="33">
        <f>RANK(Sportings[[#This Row],[Pamatsērija]],Sportings[Pamatsērija])</f>
        <v>37</v>
      </c>
    </row>
    <row r="44" spans="2:6" hidden="1" x14ac:dyDescent="0.25">
      <c r="B44" s="29"/>
      <c r="C44" s="33" t="e">
        <f>INDEX(Pirma_Karta[],MATCH(Sportings[[#This Row],[Dablībnieka numurs]],Pirma_Karta[Dalībnieka numurs],0),2)</f>
        <v>#N/A</v>
      </c>
      <c r="D44" s="33" t="e">
        <f>INDEX(Pirma_Karta[],MATCH(Sportings[[#This Row],[Dablībnieka numurs]],Pirma_Karta[Dalībnieka numurs],0),3)</f>
        <v>#N/A</v>
      </c>
      <c r="E44" s="31"/>
      <c r="F44" s="33" t="e">
        <f>RANK(Sportings[[#This Row],[Pamatsērija]],Sportings[Pamatsērija])</f>
        <v>#N/A</v>
      </c>
    </row>
    <row r="45" spans="2:6" hidden="1" x14ac:dyDescent="0.25">
      <c r="B45" s="29"/>
      <c r="C45" s="33" t="e">
        <f>INDEX(Pirma_Karta[],MATCH(Sportings[[#This Row],[Dablībnieka numurs]],Pirma_Karta[Dalībnieka numurs],0),2)</f>
        <v>#N/A</v>
      </c>
      <c r="D45" s="33" t="e">
        <f>INDEX(Pirma_Karta[],MATCH(Sportings[[#This Row],[Dablībnieka numurs]],Pirma_Karta[Dalībnieka numurs],0),3)</f>
        <v>#N/A</v>
      </c>
      <c r="E45" s="31"/>
      <c r="F45" s="33" t="e">
        <f>RANK(Sportings[[#This Row],[Pamatsērija]],Sportings[Pamatsērija])</f>
        <v>#N/A</v>
      </c>
    </row>
    <row r="46" spans="2:6" hidden="1" x14ac:dyDescent="0.25">
      <c r="B46" s="29"/>
      <c r="C46" s="33" t="e">
        <f>INDEX(Pirma_Karta[],MATCH(Sportings[[#This Row],[Dablībnieka numurs]],Pirma_Karta[Dalībnieka numurs],0),2)</f>
        <v>#N/A</v>
      </c>
      <c r="D46" s="33" t="e">
        <f>INDEX(Pirma_Karta[],MATCH(Sportings[[#This Row],[Dablībnieka numurs]],Pirma_Karta[Dalībnieka numurs],0),3)</f>
        <v>#N/A</v>
      </c>
      <c r="E46" s="31"/>
      <c r="F46" s="33" t="e">
        <f>RANK(Sportings[[#This Row],[Pamatsērija]],Sportings[Pamatsērija])</f>
        <v>#N/A</v>
      </c>
    </row>
    <row r="47" spans="2:6" hidden="1" x14ac:dyDescent="0.25">
      <c r="B47" s="29"/>
      <c r="C47" s="33" t="e">
        <f>INDEX(Pirma_Karta[],MATCH(Sportings[[#This Row],[Dablībnieka numurs]],Pirma_Karta[Dalībnieka numurs],0),2)</f>
        <v>#N/A</v>
      </c>
      <c r="D47" s="33" t="e">
        <f>INDEX(Pirma_Karta[],MATCH(Sportings[[#This Row],[Dablībnieka numurs]],Pirma_Karta[Dalībnieka numurs],0),3)</f>
        <v>#N/A</v>
      </c>
      <c r="E47" s="31"/>
      <c r="F47" s="33" t="e">
        <f>RANK(Sportings[[#This Row],[Pamatsērija]],Sportings[Pamatsērija])</f>
        <v>#N/A</v>
      </c>
    </row>
    <row r="48" spans="2:6" hidden="1" x14ac:dyDescent="0.25">
      <c r="B48" s="29"/>
      <c r="C48" s="33" t="e">
        <f>INDEX(Pirma_Karta[],MATCH(Sportings[[#This Row],[Dablībnieka numurs]],Pirma_Karta[Dalībnieka numurs],0),2)</f>
        <v>#N/A</v>
      </c>
      <c r="D48" s="33" t="e">
        <f>INDEX(Pirma_Karta[],MATCH(Sportings[[#This Row],[Dablībnieka numurs]],Pirma_Karta[Dalībnieka numurs],0),3)</f>
        <v>#N/A</v>
      </c>
      <c r="E48" s="31"/>
      <c r="F48" s="33" t="e">
        <f>RANK(Sportings[[#This Row],[Pamatsērija]],Sportings[Pamatsērija])</f>
        <v>#N/A</v>
      </c>
    </row>
    <row r="49" spans="2:6" hidden="1" x14ac:dyDescent="0.25">
      <c r="B49" s="29"/>
      <c r="C49" s="33" t="e">
        <f>INDEX(Pirma_Karta[],MATCH(Sportings[[#This Row],[Dablībnieka numurs]],Pirma_Karta[Dalībnieka numurs],0),2)</f>
        <v>#N/A</v>
      </c>
      <c r="D49" s="33" t="e">
        <f>INDEX(Pirma_Karta[],MATCH(Sportings[[#This Row],[Dablībnieka numurs]],Pirma_Karta[Dalībnieka numurs],0),3)</f>
        <v>#N/A</v>
      </c>
      <c r="E49" s="31"/>
      <c r="F49" s="33" t="e">
        <f>RANK(Sportings[[#This Row],[Pamatsērija]],Sportings[Pamatsērija])</f>
        <v>#N/A</v>
      </c>
    </row>
    <row r="50" spans="2:6" hidden="1" x14ac:dyDescent="0.25">
      <c r="B50" s="29"/>
      <c r="C50" s="33" t="e">
        <f>INDEX(Pirma_Karta[],MATCH(Sportings[[#This Row],[Dablībnieka numurs]],Pirma_Karta[Dalībnieka numurs],0),2)</f>
        <v>#N/A</v>
      </c>
      <c r="D50" s="33" t="e">
        <f>INDEX(Pirma_Karta[],MATCH(Sportings[[#This Row],[Dablībnieka numurs]],Pirma_Karta[Dalībnieka numurs],0),3)</f>
        <v>#N/A</v>
      </c>
      <c r="E50" s="31"/>
      <c r="F50" s="33" t="e">
        <f>RANK(Sportings[[#This Row],[Pamatsērija]],Sportings[Pamatsērija])</f>
        <v>#N/A</v>
      </c>
    </row>
    <row r="51" spans="2:6" hidden="1" x14ac:dyDescent="0.25">
      <c r="B51" s="29"/>
      <c r="C51" s="33" t="e">
        <f>INDEX(Pirma_Karta[],MATCH(Sportings[[#This Row],[Dablībnieka numurs]],Pirma_Karta[Dalībnieka numurs],0),2)</f>
        <v>#N/A</v>
      </c>
      <c r="D51" s="33" t="e">
        <f>INDEX(Pirma_Karta[],MATCH(Sportings[[#This Row],[Dablībnieka numurs]],Pirma_Karta[Dalībnieka numurs],0),3)</f>
        <v>#N/A</v>
      </c>
      <c r="E51" s="31"/>
      <c r="F51" s="33" t="e">
        <f>RANK(Sportings[[#This Row],[Pamatsērija]],Sportings[Pamatsērija])</f>
        <v>#N/A</v>
      </c>
    </row>
    <row r="52" spans="2:6" hidden="1" x14ac:dyDescent="0.25">
      <c r="B52" s="29"/>
      <c r="C52" s="33" t="e">
        <f>INDEX(Pirma_Karta[],MATCH(Sportings[[#This Row],[Dablībnieka numurs]],Pirma_Karta[Dalībnieka numurs],0),2)</f>
        <v>#N/A</v>
      </c>
      <c r="D52" s="33" t="e">
        <f>INDEX(Pirma_Karta[],MATCH(Sportings[[#This Row],[Dablībnieka numurs]],Pirma_Karta[Dalībnieka numurs],0),3)</f>
        <v>#N/A</v>
      </c>
      <c r="E52" s="31"/>
      <c r="F52" s="33" t="e">
        <f>RANK(Sportings[[#This Row],[Pamatsērija]],Sportings[Pamatsērija])</f>
        <v>#N/A</v>
      </c>
    </row>
    <row r="53" spans="2:6" hidden="1" x14ac:dyDescent="0.25">
      <c r="B53" s="29"/>
      <c r="C53" s="33" t="e">
        <f>INDEX(Pirma_Karta[],MATCH(Sportings[[#This Row],[Dablībnieka numurs]],Pirma_Karta[Dalībnieka numurs],0),2)</f>
        <v>#N/A</v>
      </c>
      <c r="D53" s="33" t="e">
        <f>INDEX(Pirma_Karta[],MATCH(Sportings[[#This Row],[Dablībnieka numurs]],Pirma_Karta[Dalībnieka numurs],0),3)</f>
        <v>#N/A</v>
      </c>
      <c r="E53" s="31"/>
      <c r="F53" s="33" t="e">
        <f>RANK(Sportings[[#This Row],[Pamatsērija]],Sportings[Pamatsērija])</f>
        <v>#N/A</v>
      </c>
    </row>
    <row r="54" spans="2:6" hidden="1" x14ac:dyDescent="0.25">
      <c r="B54" s="29"/>
      <c r="C54" s="33" t="e">
        <f>INDEX(Pirma_Karta[],MATCH(Sportings[[#This Row],[Dablībnieka numurs]],Pirma_Karta[Dalībnieka numurs],0),2)</f>
        <v>#N/A</v>
      </c>
      <c r="D54" s="33" t="e">
        <f>INDEX(Pirma_Karta[],MATCH(Sportings[[#This Row],[Dablībnieka numurs]],Pirma_Karta[Dalībnieka numurs],0),3)</f>
        <v>#N/A</v>
      </c>
      <c r="E54" s="31"/>
      <c r="F54" s="33" t="e">
        <f>RANK(Sportings[[#This Row],[Pamatsērija]],Sportings[Pamatsērija])</f>
        <v>#N/A</v>
      </c>
    </row>
    <row r="55" spans="2:6" hidden="1" x14ac:dyDescent="0.25">
      <c r="B55" s="29"/>
      <c r="C55" s="33" t="e">
        <f>INDEX(Pirma_Karta[],MATCH(Sportings[[#This Row],[Dablībnieka numurs]],Pirma_Karta[Dalībnieka numurs],0),2)</f>
        <v>#N/A</v>
      </c>
      <c r="D55" s="33" t="e">
        <f>INDEX(Pirma_Karta[],MATCH(Sportings[[#This Row],[Dablībnieka numurs]],Pirma_Karta[Dalībnieka numurs],0),3)</f>
        <v>#N/A</v>
      </c>
      <c r="E55" s="31"/>
      <c r="F55" s="33" t="e">
        <f>RANK(Sportings[[#This Row],[Pamatsērija]],Sportings[Pamatsērija])</f>
        <v>#N/A</v>
      </c>
    </row>
    <row r="56" spans="2:6" hidden="1" x14ac:dyDescent="0.25">
      <c r="B56" s="29"/>
      <c r="C56" s="33" t="e">
        <f>INDEX(Pirma_Karta[],MATCH(Sportings[[#This Row],[Dablībnieka numurs]],Pirma_Karta[Dalībnieka numurs],0),2)</f>
        <v>#N/A</v>
      </c>
      <c r="D56" s="33" t="e">
        <f>INDEX(Pirma_Karta[],MATCH(Sportings[[#This Row],[Dablībnieka numurs]],Pirma_Karta[Dalībnieka numurs],0),3)</f>
        <v>#N/A</v>
      </c>
      <c r="E56" s="31"/>
      <c r="F56" s="33" t="e">
        <f>RANK(Sportings[[#This Row],[Pamatsērija]],Sportings[Pamatsērija])</f>
        <v>#N/A</v>
      </c>
    </row>
    <row r="57" spans="2:6" hidden="1" x14ac:dyDescent="0.25">
      <c r="B57" s="29"/>
      <c r="C57" s="33" t="e">
        <f>INDEX(Pirma_Karta[],MATCH(Sportings[[#This Row],[Dablībnieka numurs]],Pirma_Karta[Dalībnieka numurs],0),2)</f>
        <v>#N/A</v>
      </c>
      <c r="D57" s="33" t="e">
        <f>INDEX(Pirma_Karta[],MATCH(Sportings[[#This Row],[Dablībnieka numurs]],Pirma_Karta[Dalībnieka numurs],0),3)</f>
        <v>#N/A</v>
      </c>
      <c r="E57" s="31"/>
      <c r="F57" s="33" t="e">
        <f>RANK(Sportings[[#This Row],[Pamatsērija]],Sportings[Pamatsērija])</f>
        <v>#N/A</v>
      </c>
    </row>
    <row r="58" spans="2:6" hidden="1" x14ac:dyDescent="0.25">
      <c r="B58" s="29"/>
      <c r="C58" s="33" t="e">
        <f>INDEX(Pirma_Karta[],MATCH(Sportings[[#This Row],[Dablībnieka numurs]],Pirma_Karta[Dalībnieka numurs],0),2)</f>
        <v>#N/A</v>
      </c>
      <c r="D58" s="33" t="e">
        <f>INDEX(Pirma_Karta[],MATCH(Sportings[[#This Row],[Dablībnieka numurs]],Pirma_Karta[Dalībnieka numurs],0),3)</f>
        <v>#N/A</v>
      </c>
      <c r="E58" s="31"/>
      <c r="F58" s="33" t="e">
        <f>RANK(Sportings[[#This Row],[Pamatsērija]],Sportings[Pamatsērija])</f>
        <v>#N/A</v>
      </c>
    </row>
    <row r="59" spans="2:6" hidden="1" x14ac:dyDescent="0.25">
      <c r="B59" s="29"/>
      <c r="C59" s="33" t="e">
        <f>INDEX(Pirma_Karta[],MATCH(Sportings[[#This Row],[Dablībnieka numurs]],Pirma_Karta[Dalībnieka numurs],0),2)</f>
        <v>#N/A</v>
      </c>
      <c r="D59" s="33" t="e">
        <f>INDEX(Pirma_Karta[],MATCH(Sportings[[#This Row],[Dablībnieka numurs]],Pirma_Karta[Dalībnieka numurs],0),3)</f>
        <v>#N/A</v>
      </c>
      <c r="E59" s="31"/>
      <c r="F59" s="33" t="e">
        <f>RANK(Sportings[[#This Row],[Pamatsērija]],Sportings[Pamatsērija])</f>
        <v>#N/A</v>
      </c>
    </row>
    <row r="60" spans="2:6" hidden="1" x14ac:dyDescent="0.25">
      <c r="B60" s="29"/>
      <c r="C60" s="33" t="e">
        <f>INDEX(Pirma_Karta[],MATCH(Sportings[[#This Row],[Dablībnieka numurs]],Pirma_Karta[Dalībnieka numurs],0),2)</f>
        <v>#N/A</v>
      </c>
      <c r="D60" s="33" t="e">
        <f>INDEX(Pirma_Karta[],MATCH(Sportings[[#This Row],[Dablībnieka numurs]],Pirma_Karta[Dalībnieka numurs],0),3)</f>
        <v>#N/A</v>
      </c>
      <c r="E60" s="31"/>
      <c r="F60" s="33" t="e">
        <f>RANK(Sportings[[#This Row],[Pamatsērija]],Sportings[Pamatsērija])</f>
        <v>#N/A</v>
      </c>
    </row>
    <row r="61" spans="2:6" hidden="1" x14ac:dyDescent="0.25">
      <c r="B61" s="29"/>
      <c r="C61" s="33" t="e">
        <f>INDEX(Pirma_Karta[],MATCH(Sportings[[#This Row],[Dablībnieka numurs]],Pirma_Karta[Dalībnieka numurs],0),2)</f>
        <v>#N/A</v>
      </c>
      <c r="D61" s="33" t="e">
        <f>INDEX(Pirma_Karta[],MATCH(Sportings[[#This Row],[Dablībnieka numurs]],Pirma_Karta[Dalībnieka numurs],0),3)</f>
        <v>#N/A</v>
      </c>
      <c r="E61" s="31"/>
      <c r="F61" s="33" t="e">
        <f>RANK(Sportings[[#This Row],[Pamatsērija]],Sportings[Pamatsērija])</f>
        <v>#N/A</v>
      </c>
    </row>
    <row r="62" spans="2:6" hidden="1" x14ac:dyDescent="0.25">
      <c r="B62" s="29"/>
      <c r="C62" s="33" t="e">
        <f>INDEX(Pirma_Karta[],MATCH(Sportings[[#This Row],[Dablībnieka numurs]],Pirma_Karta[Dalībnieka numurs],0),2)</f>
        <v>#N/A</v>
      </c>
      <c r="D62" s="33" t="e">
        <f>INDEX(Pirma_Karta[],MATCH(Sportings[[#This Row],[Dablībnieka numurs]],Pirma_Karta[Dalībnieka numurs],0),3)</f>
        <v>#N/A</v>
      </c>
      <c r="E62" s="31"/>
      <c r="F62" s="33" t="e">
        <f>RANK(Sportings[[#This Row],[Pamatsērija]],Sportings[Pamatsērija])</f>
        <v>#N/A</v>
      </c>
    </row>
    <row r="63" spans="2:6" hidden="1" x14ac:dyDescent="0.25">
      <c r="B63" s="29"/>
      <c r="C63" s="33" t="e">
        <f>INDEX(Pirma_Karta[],MATCH(Sportings[[#This Row],[Dablībnieka numurs]],Pirma_Karta[Dalībnieka numurs],0),2)</f>
        <v>#N/A</v>
      </c>
      <c r="D63" s="33" t="e">
        <f>INDEX(Pirma_Karta[],MATCH(Sportings[[#This Row],[Dablībnieka numurs]],Pirma_Karta[Dalībnieka numurs],0),3)</f>
        <v>#N/A</v>
      </c>
      <c r="E63" s="31"/>
      <c r="F63" s="33" t="e">
        <f>RANK(Sportings[[#This Row],[Pamatsērija]],Sportings[Pamatsērija])</f>
        <v>#N/A</v>
      </c>
    </row>
    <row r="64" spans="2:6" hidden="1" x14ac:dyDescent="0.25">
      <c r="B64" s="29"/>
      <c r="C64" s="33" t="e">
        <f>INDEX(Pirma_Karta[],MATCH(Sportings[[#This Row],[Dablībnieka numurs]],Pirma_Karta[Dalībnieka numurs],0),2)</f>
        <v>#N/A</v>
      </c>
      <c r="D64" s="33" t="e">
        <f>INDEX(Pirma_Karta[],MATCH(Sportings[[#This Row],[Dablībnieka numurs]],Pirma_Karta[Dalībnieka numurs],0),3)</f>
        <v>#N/A</v>
      </c>
      <c r="E64" s="31"/>
      <c r="F64" s="33" t="e">
        <f>RANK(Sportings[[#This Row],[Pamatsērija]],Sportings[Pamatsērija])</f>
        <v>#N/A</v>
      </c>
    </row>
    <row r="65" spans="2:6" hidden="1" x14ac:dyDescent="0.25">
      <c r="B65" s="29"/>
      <c r="C65" s="33" t="e">
        <f>INDEX(Pirma_Karta[],MATCH(Sportings[[#This Row],[Dablībnieka numurs]],Pirma_Karta[Dalībnieka numurs],0),2)</f>
        <v>#N/A</v>
      </c>
      <c r="D65" s="33" t="e">
        <f>INDEX(Pirma_Karta[],MATCH(Sportings[[#This Row],[Dablībnieka numurs]],Pirma_Karta[Dalībnieka numurs],0),3)</f>
        <v>#N/A</v>
      </c>
      <c r="E65" s="31"/>
      <c r="F65" s="33" t="e">
        <f>RANK(Sportings[[#This Row],[Pamatsērija]],Sportings[Pamatsērija])</f>
        <v>#N/A</v>
      </c>
    </row>
    <row r="66" spans="2:6" hidden="1" x14ac:dyDescent="0.25">
      <c r="B66" s="29"/>
      <c r="C66" s="33" t="e">
        <f>INDEX(Pirma_Karta[],MATCH(Sportings[[#This Row],[Dablībnieka numurs]],Pirma_Karta[Dalībnieka numurs],0),2)</f>
        <v>#N/A</v>
      </c>
      <c r="D66" s="33" t="e">
        <f>INDEX(Pirma_Karta[],MATCH(Sportings[[#This Row],[Dablībnieka numurs]],Pirma_Karta[Dalībnieka numurs],0),3)</f>
        <v>#N/A</v>
      </c>
      <c r="E66" s="31"/>
      <c r="F66" s="33" t="e">
        <f>RANK(Sportings[[#This Row],[Pamatsērija]],Sportings[Pamatsērija])</f>
        <v>#N/A</v>
      </c>
    </row>
    <row r="67" spans="2:6" hidden="1" x14ac:dyDescent="0.25">
      <c r="B67" s="29"/>
      <c r="C67" s="33" t="e">
        <f>INDEX(Pirma_Karta[],MATCH(Sportings[[#This Row],[Dablībnieka numurs]],Pirma_Karta[Dalībnieka numurs],0),2)</f>
        <v>#N/A</v>
      </c>
      <c r="D67" s="33" t="e">
        <f>INDEX(Pirma_Karta[],MATCH(Sportings[[#This Row],[Dablībnieka numurs]],Pirma_Karta[Dalībnieka numurs],0),3)</f>
        <v>#N/A</v>
      </c>
      <c r="E67" s="31"/>
      <c r="F67" s="33" t="e">
        <f>RANK(Sportings[[#This Row],[Pamatsērija]],Sportings[Pamatsērija])</f>
        <v>#N/A</v>
      </c>
    </row>
    <row r="68" spans="2:6" hidden="1" x14ac:dyDescent="0.25">
      <c r="B68" s="29"/>
      <c r="C68" s="33" t="e">
        <f>INDEX(Pirma_Karta[],MATCH(Sportings[[#This Row],[Dablībnieka numurs]],Pirma_Karta[Dalībnieka numurs],0),2)</f>
        <v>#N/A</v>
      </c>
      <c r="D68" s="33" t="e">
        <f>INDEX(Pirma_Karta[],MATCH(Sportings[[#This Row],[Dablībnieka numurs]],Pirma_Karta[Dalībnieka numurs],0),3)</f>
        <v>#N/A</v>
      </c>
      <c r="E68" s="31"/>
      <c r="F68" s="33" t="e">
        <f>RANK(Sportings[[#This Row],[Pamatsērija]],Sportings[Pamatsērija])</f>
        <v>#N/A</v>
      </c>
    </row>
    <row r="69" spans="2:6" hidden="1" x14ac:dyDescent="0.25">
      <c r="B69" s="29"/>
      <c r="C69" s="33" t="e">
        <f>INDEX(Pirma_Karta[],MATCH(Sportings[[#This Row],[Dablībnieka numurs]],Pirma_Karta[Dalībnieka numurs],0),2)</f>
        <v>#N/A</v>
      </c>
      <c r="D69" s="33" t="e">
        <f>INDEX(Pirma_Karta[],MATCH(Sportings[[#This Row],[Dablībnieka numurs]],Pirma_Karta[Dalībnieka numurs],0),3)</f>
        <v>#N/A</v>
      </c>
      <c r="E69" s="31"/>
      <c r="F69" s="33" t="e">
        <f>RANK(Sportings[[#This Row],[Pamatsērija]],Sportings[Pamatsērija])</f>
        <v>#N/A</v>
      </c>
    </row>
    <row r="70" spans="2:6" hidden="1" x14ac:dyDescent="0.25">
      <c r="B70" s="29"/>
      <c r="C70" s="33" t="e">
        <f>INDEX(Pirma_Karta[],MATCH(Sportings[[#This Row],[Dablībnieka numurs]],Pirma_Karta[Dalībnieka numurs],0),2)</f>
        <v>#N/A</v>
      </c>
      <c r="D70" s="33" t="e">
        <f>INDEX(Pirma_Karta[],MATCH(Sportings[[#This Row],[Dablībnieka numurs]],Pirma_Karta[Dalībnieka numurs],0),3)</f>
        <v>#N/A</v>
      </c>
      <c r="E70" s="31"/>
      <c r="F70" s="33" t="e">
        <f>RANK(Sportings[[#This Row],[Pamatsērija]],Sportings[Pamatsērija])</f>
        <v>#N/A</v>
      </c>
    </row>
    <row r="71" spans="2:6" hidden="1" x14ac:dyDescent="0.25">
      <c r="B71" s="29"/>
      <c r="C71" s="33" t="e">
        <f>INDEX(Pirma_Karta[],MATCH(Sportings[[#This Row],[Dablībnieka numurs]],Pirma_Karta[Dalībnieka numurs],0),2)</f>
        <v>#N/A</v>
      </c>
      <c r="D71" s="33" t="e">
        <f>INDEX(Pirma_Karta[],MATCH(Sportings[[#This Row],[Dablībnieka numurs]],Pirma_Karta[Dalībnieka numurs],0),3)</f>
        <v>#N/A</v>
      </c>
      <c r="E71" s="31"/>
      <c r="F71" s="33" t="e">
        <f>RANK(Sportings[[#This Row],[Pamatsērija]],Sportings[Pamatsērija])</f>
        <v>#N/A</v>
      </c>
    </row>
    <row r="72" spans="2:6" hidden="1" x14ac:dyDescent="0.25">
      <c r="B72" s="29"/>
      <c r="C72" s="33" t="e">
        <f>INDEX(Pirma_Karta[],MATCH(Sportings[[#This Row],[Dablībnieka numurs]],Pirma_Karta[Dalībnieka numurs],0),2)</f>
        <v>#N/A</v>
      </c>
      <c r="D72" s="33" t="e">
        <f>INDEX(Pirma_Karta[],MATCH(Sportings[[#This Row],[Dablībnieka numurs]],Pirma_Karta[Dalībnieka numurs],0),3)</f>
        <v>#N/A</v>
      </c>
      <c r="E72" s="31"/>
      <c r="F72" s="33" t="e">
        <f>RANK(Sportings[[#This Row],[Pamatsērija]],Sportings[Pamatsērija])</f>
        <v>#N/A</v>
      </c>
    </row>
    <row r="73" spans="2:6" hidden="1" x14ac:dyDescent="0.25">
      <c r="B73" s="29"/>
      <c r="C73" s="33" t="e">
        <f>INDEX(Pirma_Karta[],MATCH(Sportings[[#This Row],[Dablībnieka numurs]],Pirma_Karta[Dalībnieka numurs],0),2)</f>
        <v>#N/A</v>
      </c>
      <c r="D73" s="33" t="e">
        <f>INDEX(Pirma_Karta[],MATCH(Sportings[[#This Row],[Dablībnieka numurs]],Pirma_Karta[Dalībnieka numurs],0),3)</f>
        <v>#N/A</v>
      </c>
      <c r="E73" s="31"/>
      <c r="F73" s="33" t="e">
        <f>RANK(Sportings[[#This Row],[Pamatsērija]],Sportings[Pamatsērija])</f>
        <v>#N/A</v>
      </c>
    </row>
    <row r="74" spans="2:6" hidden="1" x14ac:dyDescent="0.25">
      <c r="B74" s="29"/>
      <c r="C74" s="33" t="e">
        <f>INDEX(Pirma_Karta[],MATCH(Sportings[[#This Row],[Dablībnieka numurs]],Pirma_Karta[Dalībnieka numurs],0),2)</f>
        <v>#N/A</v>
      </c>
      <c r="D74" s="33" t="e">
        <f>INDEX(Pirma_Karta[],MATCH(Sportings[[#This Row],[Dablībnieka numurs]],Pirma_Karta[Dalībnieka numurs],0),3)</f>
        <v>#N/A</v>
      </c>
      <c r="E74" s="31"/>
      <c r="F74" s="33" t="e">
        <f>RANK(Sportings[[#This Row],[Pamatsērija]],Sportings[Pamatsērija])</f>
        <v>#N/A</v>
      </c>
    </row>
    <row r="75" spans="2:6" hidden="1" x14ac:dyDescent="0.25">
      <c r="B75" s="29"/>
      <c r="C75" s="33" t="e">
        <f>INDEX(Pirma_Karta[],MATCH(Sportings[[#This Row],[Dablībnieka numurs]],Pirma_Karta[Dalībnieka numurs],0),2)</f>
        <v>#N/A</v>
      </c>
      <c r="D75" s="33" t="e">
        <f>INDEX(Pirma_Karta[],MATCH(Sportings[[#This Row],[Dablībnieka numurs]],Pirma_Karta[Dalībnieka numurs],0),3)</f>
        <v>#N/A</v>
      </c>
      <c r="E75" s="31"/>
      <c r="F75" s="33" t="e">
        <f>RANK(Sportings[[#This Row],[Pamatsērija]],Sportings[Pamatsērija])</f>
        <v>#N/A</v>
      </c>
    </row>
    <row r="76" spans="2:6" hidden="1" x14ac:dyDescent="0.25">
      <c r="B76" s="29"/>
      <c r="C76" s="33" t="e">
        <f>INDEX(Pirma_Karta[],MATCH(Sportings[[#This Row],[Dablībnieka numurs]],Pirma_Karta[Dalībnieka numurs],0),2)</f>
        <v>#N/A</v>
      </c>
      <c r="D76" s="33" t="e">
        <f>INDEX(Pirma_Karta[],MATCH(Sportings[[#This Row],[Dablībnieka numurs]],Pirma_Karta[Dalībnieka numurs],0),3)</f>
        <v>#N/A</v>
      </c>
      <c r="E76" s="31"/>
      <c r="F76" s="33" t="e">
        <f>RANK(Sportings[[#This Row],[Pamatsērija]],Sportings[Pamatsērija])</f>
        <v>#N/A</v>
      </c>
    </row>
    <row r="77" spans="2:6" hidden="1" x14ac:dyDescent="0.25">
      <c r="B77" s="29"/>
      <c r="C77" s="33" t="e">
        <f>INDEX(Pirma_Karta[],MATCH(Sportings[[#This Row],[Dablībnieka numurs]],Pirma_Karta[Dalībnieka numurs],0),2)</f>
        <v>#N/A</v>
      </c>
      <c r="D77" s="33" t="e">
        <f>INDEX(Pirma_Karta[],MATCH(Sportings[[#This Row],[Dablībnieka numurs]],Pirma_Karta[Dalībnieka numurs],0),3)</f>
        <v>#N/A</v>
      </c>
      <c r="E77" s="31"/>
      <c r="F77" s="33" t="e">
        <f>RANK(Sportings[[#This Row],[Pamatsērija]],Sportings[Pamatsērija])</f>
        <v>#N/A</v>
      </c>
    </row>
    <row r="78" spans="2:6" hidden="1" x14ac:dyDescent="0.25">
      <c r="B78" s="29"/>
      <c r="C78" s="33" t="e">
        <f>INDEX(Pirma_Karta[],MATCH(Sportings[[#This Row],[Dablībnieka numurs]],Pirma_Karta[Dalībnieka numurs],0),2)</f>
        <v>#N/A</v>
      </c>
      <c r="D78" s="33" t="e">
        <f>INDEX(Pirma_Karta[],MATCH(Sportings[[#This Row],[Dablībnieka numurs]],Pirma_Karta[Dalībnieka numurs],0),3)</f>
        <v>#N/A</v>
      </c>
      <c r="E78" s="31"/>
      <c r="F78" s="33" t="e">
        <f>RANK(Sportings[[#This Row],[Pamatsērija]],Sportings[Pamatsērija])</f>
        <v>#N/A</v>
      </c>
    </row>
    <row r="79" spans="2:6" hidden="1" x14ac:dyDescent="0.25">
      <c r="B79" s="29"/>
      <c r="C79" s="33" t="e">
        <f>INDEX(Pirma_Karta[],MATCH(Sportings[[#This Row],[Dablībnieka numurs]],Pirma_Karta[Dalībnieka numurs],0),2)</f>
        <v>#N/A</v>
      </c>
      <c r="D79" s="33" t="e">
        <f>INDEX(Pirma_Karta[],MATCH(Sportings[[#This Row],[Dablībnieka numurs]],Pirma_Karta[Dalībnieka numurs],0),3)</f>
        <v>#N/A</v>
      </c>
      <c r="E79" s="31"/>
      <c r="F79" s="33" t="e">
        <f>RANK(Sportings[[#This Row],[Pamatsērija]],Sportings[Pamatsērija])</f>
        <v>#N/A</v>
      </c>
    </row>
    <row r="80" spans="2:6" hidden="1" x14ac:dyDescent="0.25">
      <c r="B80" s="29"/>
      <c r="C80" s="33" t="e">
        <f>INDEX(Pirma_Karta[],MATCH(Sportings[[#This Row],[Dablībnieka numurs]],Pirma_Karta[Dalībnieka numurs],0),2)</f>
        <v>#N/A</v>
      </c>
      <c r="D80" s="33" t="e">
        <f>INDEX(Pirma_Karta[],MATCH(Sportings[[#This Row],[Dablībnieka numurs]],Pirma_Karta[Dalībnieka numurs],0),3)</f>
        <v>#N/A</v>
      </c>
      <c r="E80" s="31"/>
      <c r="F80" s="33" t="e">
        <f>RANK(Sportings[[#This Row],[Pamatsērija]],Sportings[Pamatsērija])</f>
        <v>#N/A</v>
      </c>
    </row>
    <row r="81" spans="2:6" hidden="1" x14ac:dyDescent="0.25">
      <c r="B81" s="29"/>
      <c r="C81" s="33" t="e">
        <f>INDEX(Pirma_Karta[],MATCH(Sportings[[#This Row],[Dablībnieka numurs]],Pirma_Karta[Dalībnieka numurs],0),2)</f>
        <v>#N/A</v>
      </c>
      <c r="D81" s="33" t="e">
        <f>INDEX(Pirma_Karta[],MATCH(Sportings[[#This Row],[Dablībnieka numurs]],Pirma_Karta[Dalībnieka numurs],0),3)</f>
        <v>#N/A</v>
      </c>
      <c r="E81" s="31"/>
      <c r="F81" s="33" t="e">
        <f>RANK(Sportings[[#This Row],[Pamatsērija]],Sportings[Pamatsērija])</f>
        <v>#N/A</v>
      </c>
    </row>
    <row r="82" spans="2:6" hidden="1" x14ac:dyDescent="0.25">
      <c r="B82" s="29"/>
      <c r="C82" s="33" t="e">
        <f>INDEX(Pirma_Karta[],MATCH(Sportings[[#This Row],[Dablībnieka numurs]],Pirma_Karta[Dalībnieka numurs],0),2)</f>
        <v>#N/A</v>
      </c>
      <c r="D82" s="33" t="e">
        <f>INDEX(Pirma_Karta[],MATCH(Sportings[[#This Row],[Dablībnieka numurs]],Pirma_Karta[Dalībnieka numurs],0),3)</f>
        <v>#N/A</v>
      </c>
      <c r="E82" s="31"/>
      <c r="F82" s="33" t="e">
        <f>RANK(Sportings[[#This Row],[Pamatsērija]],Sportings[Pamatsērija])</f>
        <v>#N/A</v>
      </c>
    </row>
    <row r="83" spans="2:6" hidden="1" x14ac:dyDescent="0.25">
      <c r="B83" s="29"/>
      <c r="C83" s="33" t="e">
        <f>INDEX(Pirma_Karta[],MATCH(Sportings[[#This Row],[Dablībnieka numurs]],Pirma_Karta[Dalībnieka numurs],0),2)</f>
        <v>#N/A</v>
      </c>
      <c r="D83" s="33" t="e">
        <f>INDEX(Pirma_Karta[],MATCH(Sportings[[#This Row],[Dablībnieka numurs]],Pirma_Karta[Dalībnieka numurs],0),3)</f>
        <v>#N/A</v>
      </c>
      <c r="E83" s="31"/>
      <c r="F83" s="33" t="e">
        <f>RANK(Sportings[[#This Row],[Pamatsērija]],Sportings[Pamatsērija])</f>
        <v>#N/A</v>
      </c>
    </row>
    <row r="84" spans="2:6" hidden="1" x14ac:dyDescent="0.25">
      <c r="B84" s="29"/>
      <c r="C84" s="33" t="e">
        <f>INDEX(Pirma_Karta[],MATCH(Sportings[[#This Row],[Dablībnieka numurs]],Pirma_Karta[Dalībnieka numurs],0),2)</f>
        <v>#N/A</v>
      </c>
      <c r="D84" s="33" t="e">
        <f>INDEX(Pirma_Karta[],MATCH(Sportings[[#This Row],[Dablībnieka numurs]],Pirma_Karta[Dalībnieka numurs],0),3)</f>
        <v>#N/A</v>
      </c>
      <c r="E84" s="31"/>
      <c r="F84" s="33" t="e">
        <f>RANK(Sportings[[#This Row],[Pamatsērija]],Sportings[Pamatsērija])</f>
        <v>#N/A</v>
      </c>
    </row>
    <row r="85" spans="2:6" hidden="1" x14ac:dyDescent="0.25">
      <c r="B85" s="29"/>
      <c r="C85" s="33" t="e">
        <f>INDEX(Pirma_Karta[],MATCH(Sportings[[#This Row],[Dablībnieka numurs]],Pirma_Karta[Dalībnieka numurs],0),2)</f>
        <v>#N/A</v>
      </c>
      <c r="D85" s="33" t="e">
        <f>INDEX(Pirma_Karta[],MATCH(Sportings[[#This Row],[Dablībnieka numurs]],Pirma_Karta[Dalībnieka numurs],0),3)</f>
        <v>#N/A</v>
      </c>
      <c r="E85" s="31"/>
      <c r="F85" s="33" t="e">
        <f>RANK(Sportings[[#This Row],[Pamatsērija]],Sportings[Pamatsērija])</f>
        <v>#N/A</v>
      </c>
    </row>
    <row r="86" spans="2:6" hidden="1" x14ac:dyDescent="0.25">
      <c r="B86" s="29"/>
      <c r="C86" s="33" t="e">
        <f>INDEX(Pirma_Karta[],MATCH(Sportings[[#This Row],[Dablībnieka numurs]],Pirma_Karta[Dalībnieka numurs],0),2)</f>
        <v>#N/A</v>
      </c>
      <c r="D86" s="33" t="e">
        <f>INDEX(Pirma_Karta[],MATCH(Sportings[[#This Row],[Dablībnieka numurs]],Pirma_Karta[Dalībnieka numurs],0),3)</f>
        <v>#N/A</v>
      </c>
      <c r="E86" s="31"/>
      <c r="F86" s="33" t="e">
        <f>RANK(Sportings[[#This Row],[Pamatsērija]],Sportings[Pamatsērija])</f>
        <v>#N/A</v>
      </c>
    </row>
    <row r="87" spans="2:6" hidden="1" x14ac:dyDescent="0.25">
      <c r="B87" s="29"/>
      <c r="C87" s="33" t="e">
        <f>INDEX(Pirma_Karta[],MATCH(Sportings[[#This Row],[Dablībnieka numurs]],Pirma_Karta[Dalībnieka numurs],0),2)</f>
        <v>#N/A</v>
      </c>
      <c r="D87" s="33" t="e">
        <f>INDEX(Pirma_Karta[],MATCH(Sportings[[#This Row],[Dablībnieka numurs]],Pirma_Karta[Dalībnieka numurs],0),3)</f>
        <v>#N/A</v>
      </c>
      <c r="E87" s="31"/>
      <c r="F87" s="33" t="e">
        <f>RANK(Sportings[[#This Row],[Pamatsērija]],Sportings[Pamatsērija])</f>
        <v>#N/A</v>
      </c>
    </row>
    <row r="88" spans="2:6" hidden="1" x14ac:dyDescent="0.25">
      <c r="B88" s="29"/>
      <c r="C88" s="33" t="e">
        <f>INDEX(Pirma_Karta[],MATCH(Sportings[[#This Row],[Dablībnieka numurs]],Pirma_Karta[Dalībnieka numurs],0),2)</f>
        <v>#N/A</v>
      </c>
      <c r="D88" s="33" t="e">
        <f>INDEX(Pirma_Karta[],MATCH(Sportings[[#This Row],[Dablībnieka numurs]],Pirma_Karta[Dalībnieka numurs],0),3)</f>
        <v>#N/A</v>
      </c>
      <c r="E88" s="31"/>
      <c r="F88" s="33" t="e">
        <f>RANK(Sportings[[#This Row],[Pamatsērija]],Sportings[Pamatsērija])</f>
        <v>#N/A</v>
      </c>
    </row>
    <row r="89" spans="2:6" hidden="1" x14ac:dyDescent="0.25">
      <c r="B89" s="29"/>
      <c r="C89" s="33" t="e">
        <f>INDEX(Pirma_Karta[],MATCH(Sportings[[#This Row],[Dablībnieka numurs]],Pirma_Karta[Dalībnieka numurs],0),2)</f>
        <v>#N/A</v>
      </c>
      <c r="D89" s="33" t="e">
        <f>INDEX(Pirma_Karta[],MATCH(Sportings[[#This Row],[Dablībnieka numurs]],Pirma_Karta[Dalībnieka numurs],0),3)</f>
        <v>#N/A</v>
      </c>
      <c r="E89" s="31"/>
      <c r="F89" s="33" t="e">
        <f>RANK(Sportings[[#This Row],[Pamatsērija]],Sportings[Pamatsērija])</f>
        <v>#N/A</v>
      </c>
    </row>
    <row r="90" spans="2:6" hidden="1" x14ac:dyDescent="0.25">
      <c r="B90" s="29"/>
      <c r="C90" s="33" t="e">
        <f>INDEX(Pirma_Karta[],MATCH(Sportings[[#This Row],[Dablībnieka numurs]],Pirma_Karta[Dalībnieka numurs],0),2)</f>
        <v>#N/A</v>
      </c>
      <c r="D90" s="33" t="e">
        <f>INDEX(Pirma_Karta[],MATCH(Sportings[[#This Row],[Dablībnieka numurs]],Pirma_Karta[Dalībnieka numurs],0),3)</f>
        <v>#N/A</v>
      </c>
      <c r="E90" s="31"/>
      <c r="F90" s="33" t="e">
        <f>RANK(Sportings[[#This Row],[Pamatsērija]],Sportings[Pamatsērija])</f>
        <v>#N/A</v>
      </c>
    </row>
    <row r="91" spans="2:6" hidden="1" x14ac:dyDescent="0.25">
      <c r="B91" s="29"/>
      <c r="C91" s="33" t="e">
        <f>INDEX(Pirma_Karta[],MATCH(Sportings[[#This Row],[Dablībnieka numurs]],Pirma_Karta[Dalībnieka numurs],0),2)</f>
        <v>#N/A</v>
      </c>
      <c r="D91" s="33" t="e">
        <f>INDEX(Pirma_Karta[],MATCH(Sportings[[#This Row],[Dablībnieka numurs]],Pirma_Karta[Dalībnieka numurs],0),3)</f>
        <v>#N/A</v>
      </c>
      <c r="E91" s="31"/>
      <c r="F91" s="33" t="e">
        <f>RANK(Sportings[[#This Row],[Pamatsērija]],Sportings[Pamatsērija])</f>
        <v>#N/A</v>
      </c>
    </row>
    <row r="92" spans="2:6" hidden="1" x14ac:dyDescent="0.25">
      <c r="B92" s="29"/>
      <c r="C92" s="33" t="e">
        <f>INDEX(Pirma_Karta[],MATCH(Sportings[[#This Row],[Dablībnieka numurs]],Pirma_Karta[Dalībnieka numurs],0),2)</f>
        <v>#N/A</v>
      </c>
      <c r="D92" s="33" t="e">
        <f>INDEX(Pirma_Karta[],MATCH(Sportings[[#This Row],[Dablībnieka numurs]],Pirma_Karta[Dalībnieka numurs],0),3)</f>
        <v>#N/A</v>
      </c>
      <c r="E92" s="31"/>
      <c r="F92" s="33" t="e">
        <f>RANK(Sportings[[#This Row],[Pamatsērija]],Sportings[Pamatsērija])</f>
        <v>#N/A</v>
      </c>
    </row>
    <row r="93" spans="2:6" hidden="1" x14ac:dyDescent="0.25">
      <c r="B93" s="29"/>
      <c r="C93" s="33" t="e">
        <f>INDEX(Pirma_Karta[],MATCH(Sportings[[#This Row],[Dablībnieka numurs]],Pirma_Karta[Dalībnieka numurs],0),2)</f>
        <v>#N/A</v>
      </c>
      <c r="D93" s="33" t="e">
        <f>INDEX(Pirma_Karta[],MATCH(Sportings[[#This Row],[Dablībnieka numurs]],Pirma_Karta[Dalībnieka numurs],0),3)</f>
        <v>#N/A</v>
      </c>
      <c r="E93" s="31"/>
      <c r="F93" s="33" t="e">
        <f>RANK(Sportings[[#This Row],[Pamatsērija]],Sportings[Pamatsērija])</f>
        <v>#N/A</v>
      </c>
    </row>
    <row r="94" spans="2:6" hidden="1" x14ac:dyDescent="0.25">
      <c r="B94" s="29"/>
      <c r="C94" s="33" t="e">
        <f>INDEX(Pirma_Karta[],MATCH(Sportings[[#This Row],[Dablībnieka numurs]],Pirma_Karta[Dalībnieka numurs],0),2)</f>
        <v>#N/A</v>
      </c>
      <c r="D94" s="33" t="e">
        <f>INDEX(Pirma_Karta[],MATCH(Sportings[[#This Row],[Dablībnieka numurs]],Pirma_Karta[Dalībnieka numurs],0),3)</f>
        <v>#N/A</v>
      </c>
      <c r="E94" s="31"/>
      <c r="F94" s="33" t="e">
        <f>RANK(Sportings[[#This Row],[Pamatsērija]],Sportings[Pamatsērija])</f>
        <v>#N/A</v>
      </c>
    </row>
    <row r="95" spans="2:6" hidden="1" x14ac:dyDescent="0.25">
      <c r="B95" s="29"/>
      <c r="C95" s="33" t="e">
        <f>INDEX(Pirma_Karta[],MATCH(Sportings[[#This Row],[Dablībnieka numurs]],Pirma_Karta[Dalībnieka numurs],0),2)</f>
        <v>#N/A</v>
      </c>
      <c r="D95" s="33" t="e">
        <f>INDEX(Pirma_Karta[],MATCH(Sportings[[#This Row],[Dablībnieka numurs]],Pirma_Karta[Dalībnieka numurs],0),3)</f>
        <v>#N/A</v>
      </c>
      <c r="E95" s="31"/>
      <c r="F95" s="33" t="e">
        <f>RANK(Sportings[[#This Row],[Pamatsērija]],Sportings[Pamatsērija])</f>
        <v>#N/A</v>
      </c>
    </row>
    <row r="96" spans="2:6" hidden="1" x14ac:dyDescent="0.25">
      <c r="B96" s="29"/>
      <c r="C96" s="33" t="e">
        <f>INDEX(Pirma_Karta[],MATCH(Sportings[[#This Row],[Dablībnieka numurs]],Pirma_Karta[Dalībnieka numurs],0),2)</f>
        <v>#N/A</v>
      </c>
      <c r="D96" s="33" t="e">
        <f>INDEX(Pirma_Karta[],MATCH(Sportings[[#This Row],[Dablībnieka numurs]],Pirma_Karta[Dalībnieka numurs],0),3)</f>
        <v>#N/A</v>
      </c>
      <c r="E96" s="31"/>
      <c r="F96" s="33" t="e">
        <f>RANK(Sportings[[#This Row],[Pamatsērija]],Sportings[Pamatsērija])</f>
        <v>#N/A</v>
      </c>
    </row>
    <row r="97" spans="2:6" hidden="1" x14ac:dyDescent="0.25">
      <c r="B97" s="29"/>
      <c r="C97" s="33" t="e">
        <f>INDEX(Pirma_Karta[],MATCH(Sportings[[#This Row],[Dablībnieka numurs]],Pirma_Karta[Dalībnieka numurs],0),2)</f>
        <v>#N/A</v>
      </c>
      <c r="D97" s="33" t="e">
        <f>INDEX(Pirma_Karta[],MATCH(Sportings[[#This Row],[Dablībnieka numurs]],Pirma_Karta[Dalībnieka numurs],0),3)</f>
        <v>#N/A</v>
      </c>
      <c r="E97" s="31"/>
      <c r="F97" s="33" t="e">
        <f>RANK(Sportings[[#This Row],[Pamatsērija]],Sportings[Pamatsērija])</f>
        <v>#N/A</v>
      </c>
    </row>
    <row r="98" spans="2:6" hidden="1" x14ac:dyDescent="0.25">
      <c r="B98" s="29"/>
      <c r="C98" s="33" t="e">
        <f>INDEX(Pirma_Karta[],MATCH(Sportings[[#This Row],[Dablībnieka numurs]],Pirma_Karta[Dalībnieka numurs],0),2)</f>
        <v>#N/A</v>
      </c>
      <c r="D98" s="33" t="e">
        <f>INDEX(Pirma_Karta[],MATCH(Sportings[[#This Row],[Dablībnieka numurs]],Pirma_Karta[Dalībnieka numurs],0),3)</f>
        <v>#N/A</v>
      </c>
      <c r="E98" s="31"/>
      <c r="F98" s="33" t="e">
        <f>RANK(Sportings[[#This Row],[Pamatsērija]],Sportings[Pamatsērija])</f>
        <v>#N/A</v>
      </c>
    </row>
    <row r="99" spans="2:6" hidden="1" x14ac:dyDescent="0.25">
      <c r="B99" s="29"/>
      <c r="C99" s="33" t="e">
        <f>INDEX(Pirma_Karta[],MATCH(Sportings[[#This Row],[Dablībnieka numurs]],Pirma_Karta[Dalībnieka numurs],0),2)</f>
        <v>#N/A</v>
      </c>
      <c r="D99" s="33" t="e">
        <f>INDEX(Pirma_Karta[],MATCH(Sportings[[#This Row],[Dablībnieka numurs]],Pirma_Karta[Dalībnieka numurs],0),3)</f>
        <v>#N/A</v>
      </c>
      <c r="E99" s="31"/>
      <c r="F99" s="33" t="e">
        <f>RANK(Sportings[[#This Row],[Pamatsērija]],Sportings[Pamatsērija])</f>
        <v>#N/A</v>
      </c>
    </row>
    <row r="100" spans="2:6" hidden="1" x14ac:dyDescent="0.25">
      <c r="B100" s="29"/>
      <c r="C100" s="33" t="e">
        <f>INDEX(Pirma_Karta[],MATCH(Sportings[[#This Row],[Dablībnieka numurs]],Pirma_Karta[Dalībnieka numurs],0),2)</f>
        <v>#N/A</v>
      </c>
      <c r="D100" s="33" t="e">
        <f>INDEX(Pirma_Karta[],MATCH(Sportings[[#This Row],[Dablībnieka numurs]],Pirma_Karta[Dalībnieka numurs],0),3)</f>
        <v>#N/A</v>
      </c>
      <c r="E100" s="31"/>
      <c r="F100" s="33" t="e">
        <f>RANK(Sportings[[#This Row],[Pamatsērija]],Sportings[Pamatsērija])</f>
        <v>#N/A</v>
      </c>
    </row>
    <row r="101" spans="2:6" hidden="1" x14ac:dyDescent="0.25">
      <c r="B101" s="29"/>
      <c r="C101" s="33" t="e">
        <f>INDEX(Pirma_Karta[],MATCH(Sportings[[#This Row],[Dablībnieka numurs]],Pirma_Karta[Dalībnieka numurs],0),2)</f>
        <v>#N/A</v>
      </c>
      <c r="D101" s="33" t="e">
        <f>INDEX(Pirma_Karta[],MATCH(Sportings[[#This Row],[Dablībnieka numurs]],Pirma_Karta[Dalībnieka numurs],0),3)</f>
        <v>#N/A</v>
      </c>
      <c r="E101" s="31"/>
      <c r="F101" s="33" t="e">
        <f>RANK(Sportings[[#This Row],[Pamatsērija]],Sportings[Pamatsērija])</f>
        <v>#N/A</v>
      </c>
    </row>
    <row r="102" spans="2:6" hidden="1" x14ac:dyDescent="0.25">
      <c r="B102" s="29"/>
      <c r="C102" s="33" t="e">
        <f>INDEX(Pirma_Karta[],MATCH(Sportings[[#This Row],[Dablībnieka numurs]],Pirma_Karta[Dalībnieka numurs],0),2)</f>
        <v>#N/A</v>
      </c>
      <c r="D102" s="33" t="e">
        <f>INDEX(Pirma_Karta[],MATCH(Sportings[[#This Row],[Dablībnieka numurs]],Pirma_Karta[Dalībnieka numurs],0),3)</f>
        <v>#N/A</v>
      </c>
      <c r="E102" s="31"/>
      <c r="F102" s="33" t="e">
        <f>RANK(Sportings[[#This Row],[Pamatsērija]],Sportings[Pamatsērija])</f>
        <v>#N/A</v>
      </c>
    </row>
    <row r="103" spans="2:6" hidden="1" x14ac:dyDescent="0.25">
      <c r="B103" s="29"/>
      <c r="C103" s="33" t="e">
        <f>INDEX(Pirma_Karta[],MATCH(Sportings[[#This Row],[Dablībnieka numurs]],Pirma_Karta[Dalībnieka numurs],0),2)</f>
        <v>#N/A</v>
      </c>
      <c r="D103" s="33" t="e">
        <f>INDEX(Pirma_Karta[],MATCH(Sportings[[#This Row],[Dablībnieka numurs]],Pirma_Karta[Dalībnieka numurs],0),3)</f>
        <v>#N/A</v>
      </c>
      <c r="E103" s="31"/>
      <c r="F103" s="33" t="e">
        <f>RANK(Sportings[[#This Row],[Pamatsērija]],Sportings[Pamatsērija])</f>
        <v>#N/A</v>
      </c>
    </row>
    <row r="104" spans="2:6" hidden="1" x14ac:dyDescent="0.25">
      <c r="B104" s="29"/>
      <c r="C104" s="33" t="e">
        <f>INDEX(Pirma_Karta[],MATCH(Sportings[[#This Row],[Dablībnieka numurs]],Pirma_Karta[Dalībnieka numurs],0),2)</f>
        <v>#N/A</v>
      </c>
      <c r="D104" s="33" t="e">
        <f>INDEX(Pirma_Karta[],MATCH(Sportings[[#This Row],[Dablībnieka numurs]],Pirma_Karta[Dalībnieka numurs],0),3)</f>
        <v>#N/A</v>
      </c>
      <c r="E104" s="31"/>
      <c r="F104" s="33" t="e">
        <f>RANK(Sportings[[#This Row],[Pamatsērija]],Sportings[Pamatsērija])</f>
        <v>#N/A</v>
      </c>
    </row>
    <row r="105" spans="2:6" hidden="1" x14ac:dyDescent="0.25">
      <c r="B105" s="29"/>
      <c r="C105" s="33" t="e">
        <f>INDEX(Pirma_Karta[],MATCH(Sportings[[#This Row],[Dablībnieka numurs]],Pirma_Karta[Dalībnieka numurs],0),2)</f>
        <v>#N/A</v>
      </c>
      <c r="D105" s="33" t="e">
        <f>INDEX(Pirma_Karta[],MATCH(Sportings[[#This Row],[Dablībnieka numurs]],Pirma_Karta[Dalībnieka numurs],0),3)</f>
        <v>#N/A</v>
      </c>
      <c r="E105" s="31"/>
      <c r="F105" s="33" t="e">
        <f>RANK(Sportings[[#This Row],[Pamatsērija]],Sportings[Pamatsērija])</f>
        <v>#N/A</v>
      </c>
    </row>
    <row r="106" spans="2:6" hidden="1" x14ac:dyDescent="0.25">
      <c r="B106" s="29"/>
      <c r="C106" s="33" t="e">
        <f>INDEX(Pirma_Karta[],MATCH(Sportings[[#This Row],[Dablībnieka numurs]],Pirma_Karta[Dalībnieka numurs],0),2)</f>
        <v>#N/A</v>
      </c>
      <c r="D106" s="33" t="e">
        <f>INDEX(Pirma_Karta[],MATCH(Sportings[[#This Row],[Dablībnieka numurs]],Pirma_Karta[Dalībnieka numurs],0),3)</f>
        <v>#N/A</v>
      </c>
      <c r="E106" s="31"/>
      <c r="F106" s="33" t="e">
        <f>RANK(Sportings[[#This Row],[Pamatsērija]],Sportings[Pamatsērija])</f>
        <v>#N/A</v>
      </c>
    </row>
    <row r="107" spans="2:6" hidden="1" x14ac:dyDescent="0.25">
      <c r="B107" s="29"/>
      <c r="C107" s="33" t="e">
        <f>INDEX(Pirma_Karta[],MATCH(Sportings[[#This Row],[Dablībnieka numurs]],Pirma_Karta[Dalībnieka numurs],0),2)</f>
        <v>#N/A</v>
      </c>
      <c r="D107" s="33" t="e">
        <f>INDEX(Pirma_Karta[],MATCH(Sportings[[#This Row],[Dablībnieka numurs]],Pirma_Karta[Dalībnieka numurs],0),3)</f>
        <v>#N/A</v>
      </c>
      <c r="E107" s="31"/>
      <c r="F107" s="33" t="e">
        <f>RANK(Sportings[[#This Row],[Pamatsērija]],Sportings[Pamatsērija])</f>
        <v>#N/A</v>
      </c>
    </row>
    <row r="108" spans="2:6" hidden="1" x14ac:dyDescent="0.25">
      <c r="B108" s="29"/>
      <c r="C108" s="33" t="e">
        <f>INDEX(Pirma_Karta[],MATCH(Sportings[[#This Row],[Dablībnieka numurs]],Pirma_Karta[Dalībnieka numurs],0),2)</f>
        <v>#N/A</v>
      </c>
      <c r="D108" s="33" t="e">
        <f>INDEX(Pirma_Karta[],MATCH(Sportings[[#This Row],[Dablībnieka numurs]],Pirma_Karta[Dalībnieka numurs],0),3)</f>
        <v>#N/A</v>
      </c>
      <c r="E108" s="31"/>
      <c r="F108" s="33" t="e">
        <f>RANK(Sportings[[#This Row],[Pamatsērija]],Sportings[Pamatsērija])</f>
        <v>#N/A</v>
      </c>
    </row>
    <row r="109" spans="2:6" hidden="1" x14ac:dyDescent="0.25">
      <c r="B109" s="29"/>
      <c r="C109" s="33" t="e">
        <f>INDEX(Pirma_Karta[],MATCH(Sportings[[#This Row],[Dablībnieka numurs]],Pirma_Karta[Dalībnieka numurs],0),2)</f>
        <v>#N/A</v>
      </c>
      <c r="D109" s="33" t="e">
        <f>INDEX(Pirma_Karta[],MATCH(Sportings[[#This Row],[Dablībnieka numurs]],Pirma_Karta[Dalībnieka numurs],0),3)</f>
        <v>#N/A</v>
      </c>
      <c r="E109" s="31"/>
      <c r="F109" s="33" t="e">
        <f>RANK(Sportings[[#This Row],[Pamatsērija]],Sportings[Pamatsērija])</f>
        <v>#N/A</v>
      </c>
    </row>
    <row r="110" spans="2:6" hidden="1" x14ac:dyDescent="0.25">
      <c r="B110" s="29"/>
      <c r="C110" s="33" t="e">
        <f>INDEX(Pirma_Karta[],MATCH(Sportings[[#This Row],[Dablībnieka numurs]],Pirma_Karta[Dalībnieka numurs],0),2)</f>
        <v>#N/A</v>
      </c>
      <c r="D110" s="33" t="e">
        <f>INDEX(Pirma_Karta[],MATCH(Sportings[[#This Row],[Dablībnieka numurs]],Pirma_Karta[Dalībnieka numurs],0),3)</f>
        <v>#N/A</v>
      </c>
      <c r="E110" s="31"/>
      <c r="F110" s="33" t="e">
        <f>RANK(Sportings[[#This Row],[Pamatsērija]],Sportings[Pamatsērija])</f>
        <v>#N/A</v>
      </c>
    </row>
    <row r="111" spans="2:6" hidden="1" x14ac:dyDescent="0.25">
      <c r="B111" s="29"/>
      <c r="C111" s="33" t="e">
        <f>INDEX(Pirma_Karta[],MATCH(Sportings[[#This Row],[Dablībnieka numurs]],Pirma_Karta[Dalībnieka numurs],0),2)</f>
        <v>#N/A</v>
      </c>
      <c r="D111" s="33" t="e">
        <f>INDEX(Pirma_Karta[],MATCH(Sportings[[#This Row],[Dablībnieka numurs]],Pirma_Karta[Dalībnieka numurs],0),3)</f>
        <v>#N/A</v>
      </c>
      <c r="E111" s="31"/>
      <c r="F111" s="33" t="e">
        <f>RANK(Sportings[[#This Row],[Pamatsērija]],Sportings[Pamatsērija])</f>
        <v>#N/A</v>
      </c>
    </row>
    <row r="112" spans="2:6" hidden="1" x14ac:dyDescent="0.25">
      <c r="B112" s="29"/>
      <c r="C112" s="33" t="e">
        <f>INDEX(Pirma_Karta[],MATCH(Sportings[[#This Row],[Dablībnieka numurs]],Pirma_Karta[Dalībnieka numurs],0),2)</f>
        <v>#N/A</v>
      </c>
      <c r="D112" s="33" t="e">
        <f>INDEX(Pirma_Karta[],MATCH(Sportings[[#This Row],[Dablībnieka numurs]],Pirma_Karta[Dalībnieka numurs],0),3)</f>
        <v>#N/A</v>
      </c>
      <c r="E112" s="31"/>
      <c r="F112" s="33" t="e">
        <f>RANK(Sportings[[#This Row],[Pamatsērija]],Sportings[Pamatsērija])</f>
        <v>#N/A</v>
      </c>
    </row>
    <row r="113" spans="2:6" hidden="1" x14ac:dyDescent="0.25">
      <c r="B113" s="29"/>
      <c r="C113" s="33" t="e">
        <f>INDEX(Pirma_Karta[],MATCH(Sportings[[#This Row],[Dablībnieka numurs]],Pirma_Karta[Dalībnieka numurs],0),2)</f>
        <v>#N/A</v>
      </c>
      <c r="D113" s="33" t="e">
        <f>INDEX(Pirma_Karta[],MATCH(Sportings[[#This Row],[Dablībnieka numurs]],Pirma_Karta[Dalībnieka numurs],0),3)</f>
        <v>#N/A</v>
      </c>
      <c r="E113" s="31"/>
      <c r="F113" s="33" t="e">
        <f>RANK(Sportings[[#This Row],[Pamatsērija]],Sportings[Pamatsērija])</f>
        <v>#N/A</v>
      </c>
    </row>
    <row r="114" spans="2:6" hidden="1" x14ac:dyDescent="0.25">
      <c r="B114" s="29"/>
      <c r="C114" s="33" t="e">
        <f>INDEX(Pirma_Karta[],MATCH(Sportings[[#This Row],[Dablībnieka numurs]],Pirma_Karta[Dalībnieka numurs],0),2)</f>
        <v>#N/A</v>
      </c>
      <c r="D114" s="33" t="e">
        <f>INDEX(Pirma_Karta[],MATCH(Sportings[[#This Row],[Dablībnieka numurs]],Pirma_Karta[Dalībnieka numurs],0),3)</f>
        <v>#N/A</v>
      </c>
      <c r="E114" s="31"/>
      <c r="F114" s="33" t="e">
        <f>RANK(Sportings[[#This Row],[Pamatsērija]],Sportings[Pamatsērija])</f>
        <v>#N/A</v>
      </c>
    </row>
    <row r="115" spans="2:6" hidden="1" x14ac:dyDescent="0.25">
      <c r="B115" s="29"/>
      <c r="C115" s="33" t="e">
        <f>INDEX(Pirma_Karta[],MATCH(Sportings[[#This Row],[Dablībnieka numurs]],Pirma_Karta[Dalībnieka numurs],0),2)</f>
        <v>#N/A</v>
      </c>
      <c r="D115" s="33" t="e">
        <f>INDEX(Pirma_Karta[],MATCH(Sportings[[#This Row],[Dablībnieka numurs]],Pirma_Karta[Dalībnieka numurs],0),3)</f>
        <v>#N/A</v>
      </c>
      <c r="E115" s="31"/>
      <c r="F115" s="33" t="e">
        <f>RANK(Sportings[[#This Row],[Pamatsērija]],Sportings[Pamatsērija])</f>
        <v>#N/A</v>
      </c>
    </row>
    <row r="116" spans="2:6" hidden="1" x14ac:dyDescent="0.25">
      <c r="B116" s="29"/>
      <c r="C116" s="33" t="e">
        <f>INDEX(Pirma_Karta[],MATCH(Sportings[[#This Row],[Dablībnieka numurs]],Pirma_Karta[Dalībnieka numurs],0),2)</f>
        <v>#N/A</v>
      </c>
      <c r="D116" s="33" t="e">
        <f>INDEX(Pirma_Karta[],MATCH(Sportings[[#This Row],[Dablībnieka numurs]],Pirma_Karta[Dalībnieka numurs],0),3)</f>
        <v>#N/A</v>
      </c>
      <c r="E116" s="31"/>
      <c r="F116" s="33" t="e">
        <f>RANK(Sportings[[#This Row],[Pamatsērija]],Sportings[Pamatsērija])</f>
        <v>#N/A</v>
      </c>
    </row>
    <row r="117" spans="2:6" hidden="1" x14ac:dyDescent="0.25">
      <c r="B117" s="29"/>
      <c r="C117" s="33" t="e">
        <f>INDEX(Pirma_Karta[],MATCH(Sportings[[#This Row],[Dablībnieka numurs]],Pirma_Karta[Dalībnieka numurs],0),2)</f>
        <v>#N/A</v>
      </c>
      <c r="D117" s="33" t="e">
        <f>INDEX(Pirma_Karta[],MATCH(Sportings[[#This Row],[Dablībnieka numurs]],Pirma_Karta[Dalībnieka numurs],0),3)</f>
        <v>#N/A</v>
      </c>
      <c r="E117" s="31"/>
      <c r="F117" s="33" t="e">
        <f>RANK(Sportings[[#This Row],[Pamatsērija]],Sportings[Pamatsērija])</f>
        <v>#N/A</v>
      </c>
    </row>
    <row r="118" spans="2:6" hidden="1" x14ac:dyDescent="0.25">
      <c r="B118" s="29"/>
      <c r="C118" s="33" t="e">
        <f>INDEX(Pirma_Karta[],MATCH(Sportings[[#This Row],[Dablībnieka numurs]],Pirma_Karta[Dalībnieka numurs],0),2)</f>
        <v>#N/A</v>
      </c>
      <c r="D118" s="33" t="e">
        <f>INDEX(Pirma_Karta[],MATCH(Sportings[[#This Row],[Dablībnieka numurs]],Pirma_Karta[Dalībnieka numurs],0),3)</f>
        <v>#N/A</v>
      </c>
      <c r="E118" s="31"/>
      <c r="F118" s="33" t="e">
        <f>RANK(Sportings[[#This Row],[Pamatsērija]],Sportings[Pamatsērija])</f>
        <v>#N/A</v>
      </c>
    </row>
    <row r="119" spans="2:6" hidden="1" x14ac:dyDescent="0.25">
      <c r="B119" s="29"/>
      <c r="C119" s="33" t="e">
        <f>INDEX(Pirma_Karta[],MATCH(Sportings[[#This Row],[Dablībnieka numurs]],Pirma_Karta[Dalībnieka numurs],0),2)</f>
        <v>#N/A</v>
      </c>
      <c r="D119" s="33" t="e">
        <f>INDEX(Pirma_Karta[],MATCH(Sportings[[#This Row],[Dablībnieka numurs]],Pirma_Karta[Dalībnieka numurs],0),3)</f>
        <v>#N/A</v>
      </c>
      <c r="E119" s="31"/>
      <c r="F119" s="33" t="e">
        <f>RANK(Sportings[[#This Row],[Pamatsērija]],Sportings[Pamatsērija])</f>
        <v>#N/A</v>
      </c>
    </row>
    <row r="120" spans="2:6" hidden="1" x14ac:dyDescent="0.25">
      <c r="B120" s="29"/>
      <c r="C120" s="33" t="e">
        <f>INDEX(Pirma_Karta[],MATCH(Sportings[[#This Row],[Dablībnieka numurs]],Pirma_Karta[Dalībnieka numurs],0),2)</f>
        <v>#N/A</v>
      </c>
      <c r="D120" s="33" t="e">
        <f>INDEX(Pirma_Karta[],MATCH(Sportings[[#This Row],[Dablībnieka numurs]],Pirma_Karta[Dalībnieka numurs],0),3)</f>
        <v>#N/A</v>
      </c>
      <c r="E120" s="31"/>
      <c r="F120" s="33" t="e">
        <f>RANK(Sportings[[#This Row],[Pamatsērija]],Sportings[Pamatsērija])</f>
        <v>#N/A</v>
      </c>
    </row>
    <row r="121" spans="2:6" hidden="1" x14ac:dyDescent="0.25">
      <c r="B121" s="29"/>
      <c r="C121" s="33" t="e">
        <f>INDEX(Pirma_Karta[],MATCH(Sportings[[#This Row],[Dablībnieka numurs]],Pirma_Karta[Dalībnieka numurs],0),2)</f>
        <v>#N/A</v>
      </c>
      <c r="D121" s="33" t="e">
        <f>INDEX(Pirma_Karta[],MATCH(Sportings[[#This Row],[Dablībnieka numurs]],Pirma_Karta[Dalībnieka numurs],0),3)</f>
        <v>#N/A</v>
      </c>
      <c r="E121" s="31"/>
      <c r="F121" s="33" t="e">
        <f>RANK(Sportings[[#This Row],[Pamatsērija]],Sportings[Pamatsērija])</f>
        <v>#N/A</v>
      </c>
    </row>
    <row r="122" spans="2:6" hidden="1" x14ac:dyDescent="0.25">
      <c r="B122" s="29"/>
      <c r="C122" s="33" t="e">
        <f>INDEX(Pirma_Karta[],MATCH(Sportings[[#This Row],[Dablībnieka numurs]],Pirma_Karta[Dalībnieka numurs],0),2)</f>
        <v>#N/A</v>
      </c>
      <c r="D122" s="33" t="e">
        <f>INDEX(Pirma_Karta[],MATCH(Sportings[[#This Row],[Dablībnieka numurs]],Pirma_Karta[Dalībnieka numurs],0),3)</f>
        <v>#N/A</v>
      </c>
      <c r="E122" s="31"/>
      <c r="F122" s="33" t="e">
        <f>RANK(Sportings[[#This Row],[Pamatsērija]],Sportings[Pamatsērija])</f>
        <v>#N/A</v>
      </c>
    </row>
    <row r="123" spans="2:6" hidden="1" x14ac:dyDescent="0.25">
      <c r="B123" s="29"/>
      <c r="C123" s="33" t="e">
        <f>INDEX(Pirma_Karta[],MATCH(Sportings[[#This Row],[Dablībnieka numurs]],Pirma_Karta[Dalībnieka numurs],0),2)</f>
        <v>#N/A</v>
      </c>
      <c r="D123" s="33" t="e">
        <f>INDEX(Pirma_Karta[],MATCH(Sportings[[#This Row],[Dablībnieka numurs]],Pirma_Karta[Dalībnieka numurs],0),3)</f>
        <v>#N/A</v>
      </c>
      <c r="E123" s="31"/>
      <c r="F123" s="33" t="e">
        <f>RANK(Sportings[[#This Row],[Pamatsērija]],Sportings[Pamatsērija])</f>
        <v>#N/A</v>
      </c>
    </row>
    <row r="124" spans="2:6" hidden="1" x14ac:dyDescent="0.25">
      <c r="B124" s="29"/>
      <c r="C124" s="33" t="e">
        <f>INDEX(Pirma_Karta[],MATCH(Sportings[[#This Row],[Dablībnieka numurs]],Pirma_Karta[Dalībnieka numurs],0),2)</f>
        <v>#N/A</v>
      </c>
      <c r="D124" s="33" t="e">
        <f>INDEX(Pirma_Karta[],MATCH(Sportings[[#This Row],[Dablībnieka numurs]],Pirma_Karta[Dalībnieka numurs],0),3)</f>
        <v>#N/A</v>
      </c>
      <c r="E124" s="31"/>
      <c r="F124" s="33" t="e">
        <f>RANK(Sportings[[#This Row],[Pamatsērija]],Sportings[Pamatsērija])</f>
        <v>#N/A</v>
      </c>
    </row>
    <row r="125" spans="2:6" hidden="1" x14ac:dyDescent="0.25">
      <c r="B125" s="29"/>
      <c r="C125" s="33" t="e">
        <f>INDEX(Pirma_Karta[],MATCH(Sportings[[#This Row],[Dablībnieka numurs]],Pirma_Karta[Dalībnieka numurs],0),2)</f>
        <v>#N/A</v>
      </c>
      <c r="D125" s="33" t="e">
        <f>INDEX(Pirma_Karta[],MATCH(Sportings[[#This Row],[Dablībnieka numurs]],Pirma_Karta[Dalībnieka numurs],0),3)</f>
        <v>#N/A</v>
      </c>
      <c r="E125" s="31"/>
      <c r="F125" s="33" t="e">
        <f>RANK(Sportings[[#This Row],[Pamatsērija]],Sportings[Pamatsērija])</f>
        <v>#N/A</v>
      </c>
    </row>
    <row r="126" spans="2:6" hidden="1" x14ac:dyDescent="0.25">
      <c r="B126" s="29"/>
      <c r="C126" s="33" t="e">
        <f>INDEX(Pirma_Karta[],MATCH(Sportings[[#This Row],[Dablībnieka numurs]],Pirma_Karta[Dalībnieka numurs],0),2)</f>
        <v>#N/A</v>
      </c>
      <c r="D126" s="33" t="e">
        <f>INDEX(Pirma_Karta[],MATCH(Sportings[[#This Row],[Dablībnieka numurs]],Pirma_Karta[Dalībnieka numurs],0),3)</f>
        <v>#N/A</v>
      </c>
      <c r="E126" s="31"/>
      <c r="F126" s="33" t="e">
        <f>RANK(Sportings[[#This Row],[Pamatsērija]],Sportings[Pamatsērija])</f>
        <v>#N/A</v>
      </c>
    </row>
    <row r="127" spans="2:6" hidden="1" x14ac:dyDescent="0.25">
      <c r="B127" s="29"/>
      <c r="C127" s="33" t="e">
        <f>INDEX(Pirma_Karta[],MATCH(Sportings[[#This Row],[Dablībnieka numurs]],Pirma_Karta[Dalībnieka numurs],0),2)</f>
        <v>#N/A</v>
      </c>
      <c r="D127" s="33" t="e">
        <f>INDEX(Pirma_Karta[],MATCH(Sportings[[#This Row],[Dablībnieka numurs]],Pirma_Karta[Dalībnieka numurs],0),3)</f>
        <v>#N/A</v>
      </c>
      <c r="E127" s="31"/>
      <c r="F127" s="33" t="e">
        <f>RANK(Sportings[[#This Row],[Pamatsērija]],Sportings[Pamatsērija])</f>
        <v>#N/A</v>
      </c>
    </row>
    <row r="128" spans="2:6" hidden="1" x14ac:dyDescent="0.25">
      <c r="B128" s="29"/>
      <c r="C128" s="33" t="e">
        <f>INDEX(Pirma_Karta[],MATCH(Sportings[[#This Row],[Dablībnieka numurs]],Pirma_Karta[Dalībnieka numurs],0),2)</f>
        <v>#N/A</v>
      </c>
      <c r="D128" s="33" t="e">
        <f>INDEX(Pirma_Karta[],MATCH(Sportings[[#This Row],[Dablībnieka numurs]],Pirma_Karta[Dalībnieka numurs],0),3)</f>
        <v>#N/A</v>
      </c>
      <c r="E128" s="31"/>
      <c r="F128" s="33" t="e">
        <f>RANK(Sportings[[#This Row],[Pamatsērija]],Sportings[Pamatsērija])</f>
        <v>#N/A</v>
      </c>
    </row>
    <row r="129" spans="2:6" hidden="1" x14ac:dyDescent="0.25">
      <c r="B129" s="29"/>
      <c r="C129" s="33" t="e">
        <f>INDEX(Pirma_Karta[],MATCH(Sportings[[#This Row],[Dablībnieka numurs]],Pirma_Karta[Dalībnieka numurs],0),2)</f>
        <v>#N/A</v>
      </c>
      <c r="D129" s="33" t="e">
        <f>INDEX(Pirma_Karta[],MATCH(Sportings[[#This Row],[Dablībnieka numurs]],Pirma_Karta[Dalībnieka numurs],0),3)</f>
        <v>#N/A</v>
      </c>
      <c r="E129" s="31"/>
      <c r="F129" s="33" t="e">
        <f>RANK(Sportings[[#This Row],[Pamatsērija]],Sportings[Pamatsērija])</f>
        <v>#N/A</v>
      </c>
    </row>
    <row r="130" spans="2:6" hidden="1" x14ac:dyDescent="0.25">
      <c r="B130" s="29"/>
      <c r="C130" s="33" t="e">
        <f>INDEX(Pirma_Karta[],MATCH(Sportings[[#This Row],[Dablībnieka numurs]],Pirma_Karta[Dalībnieka numurs],0),2)</f>
        <v>#N/A</v>
      </c>
      <c r="D130" s="33" t="e">
        <f>INDEX(Pirma_Karta[],MATCH(Sportings[[#This Row],[Dablībnieka numurs]],Pirma_Karta[Dalībnieka numurs],0),3)</f>
        <v>#N/A</v>
      </c>
      <c r="E130" s="31"/>
      <c r="F130" s="33" t="e">
        <f>RANK(Sportings[[#This Row],[Pamatsērija]],Sportings[Pamatsērija])</f>
        <v>#N/A</v>
      </c>
    </row>
    <row r="131" spans="2:6" hidden="1" x14ac:dyDescent="0.25">
      <c r="B131" s="29"/>
      <c r="C131" s="33" t="e">
        <f>INDEX(Pirma_Karta[],MATCH(Sportings[[#This Row],[Dablībnieka numurs]],Pirma_Karta[Dalībnieka numurs],0),2)</f>
        <v>#N/A</v>
      </c>
      <c r="D131" s="33" t="e">
        <f>INDEX(Pirma_Karta[],MATCH(Sportings[[#This Row],[Dablībnieka numurs]],Pirma_Karta[Dalībnieka numurs],0),3)</f>
        <v>#N/A</v>
      </c>
      <c r="E131" s="31"/>
      <c r="F131" s="33" t="e">
        <f>RANK(Sportings[[#This Row],[Pamatsērija]],Sportings[Pamatsērija])</f>
        <v>#N/A</v>
      </c>
    </row>
    <row r="132" spans="2:6" hidden="1" x14ac:dyDescent="0.25">
      <c r="B132" s="29"/>
      <c r="C132" s="33" t="e">
        <f>INDEX(Pirma_Karta[],MATCH(Sportings[[#This Row],[Dablībnieka numurs]],Pirma_Karta[Dalībnieka numurs],0),2)</f>
        <v>#N/A</v>
      </c>
      <c r="D132" s="33" t="e">
        <f>INDEX(Pirma_Karta[],MATCH(Sportings[[#This Row],[Dablībnieka numurs]],Pirma_Karta[Dalībnieka numurs],0),3)</f>
        <v>#N/A</v>
      </c>
      <c r="E132" s="31"/>
      <c r="F132" s="33" t="e">
        <f>RANK(Sportings[[#This Row],[Pamatsērija]],Sportings[Pamatsērija])</f>
        <v>#N/A</v>
      </c>
    </row>
    <row r="133" spans="2:6" hidden="1" x14ac:dyDescent="0.25">
      <c r="B133" s="29"/>
      <c r="C133" s="33" t="e">
        <f>INDEX(Pirma_Karta[],MATCH(Sportings[[#This Row],[Dablībnieka numurs]],Pirma_Karta[Dalībnieka numurs],0),2)</f>
        <v>#N/A</v>
      </c>
      <c r="D133" s="33" t="e">
        <f>INDEX(Pirma_Karta[],MATCH(Sportings[[#This Row],[Dablībnieka numurs]],Pirma_Karta[Dalībnieka numurs],0),3)</f>
        <v>#N/A</v>
      </c>
      <c r="E133" s="31"/>
      <c r="F133" s="33" t="e">
        <f>RANK(Sportings[[#This Row],[Pamatsērija]],Sportings[Pamatsērija])</f>
        <v>#N/A</v>
      </c>
    </row>
    <row r="134" spans="2:6" hidden="1" x14ac:dyDescent="0.25">
      <c r="B134" s="29"/>
      <c r="C134" s="33" t="e">
        <f>INDEX(Pirma_Karta[],MATCH(Sportings[[#This Row],[Dablībnieka numurs]],Pirma_Karta[Dalībnieka numurs],0),2)</f>
        <v>#N/A</v>
      </c>
      <c r="D134" s="33" t="e">
        <f>INDEX(Pirma_Karta[],MATCH(Sportings[[#This Row],[Dablībnieka numurs]],Pirma_Karta[Dalībnieka numurs],0),3)</f>
        <v>#N/A</v>
      </c>
      <c r="E134" s="31"/>
      <c r="F134" s="33" t="e">
        <f>RANK(Sportings[[#This Row],[Pamatsērija]],Sportings[Pamatsērija])</f>
        <v>#N/A</v>
      </c>
    </row>
    <row r="135" spans="2:6" hidden="1" x14ac:dyDescent="0.25">
      <c r="B135" s="29"/>
      <c r="C135" s="33" t="e">
        <f>INDEX(Pirma_Karta[],MATCH(Sportings[[#This Row],[Dablībnieka numurs]],Pirma_Karta[Dalībnieka numurs],0),2)</f>
        <v>#N/A</v>
      </c>
      <c r="D135" s="33" t="e">
        <f>INDEX(Pirma_Karta[],MATCH(Sportings[[#This Row],[Dablībnieka numurs]],Pirma_Karta[Dalībnieka numurs],0),3)</f>
        <v>#N/A</v>
      </c>
      <c r="E135" s="31"/>
      <c r="F135" s="33" t="e">
        <f>RANK(Sportings[[#This Row],[Pamatsērija]],Sportings[Pamatsērija])</f>
        <v>#N/A</v>
      </c>
    </row>
    <row r="136" spans="2:6" hidden="1" x14ac:dyDescent="0.25">
      <c r="B136" s="29"/>
      <c r="C136" s="33" t="e">
        <f>INDEX(Pirma_Karta[],MATCH(Sportings[[#This Row],[Dablībnieka numurs]],Pirma_Karta[Dalībnieka numurs],0),2)</f>
        <v>#N/A</v>
      </c>
      <c r="D136" s="33" t="e">
        <f>INDEX(Pirma_Karta[],MATCH(Sportings[[#This Row],[Dablībnieka numurs]],Pirma_Karta[Dalībnieka numurs],0),3)</f>
        <v>#N/A</v>
      </c>
      <c r="E136" s="31"/>
      <c r="F136" s="33" t="e">
        <f>RANK(Sportings[[#This Row],[Pamatsērija]],Sportings[Pamatsērija])</f>
        <v>#N/A</v>
      </c>
    </row>
    <row r="137" spans="2:6" hidden="1" x14ac:dyDescent="0.25">
      <c r="B137" s="29"/>
      <c r="C137" s="33" t="e">
        <f>INDEX(Pirma_Karta[],MATCH(Sportings[[#This Row],[Dablībnieka numurs]],Pirma_Karta[Dalībnieka numurs],0),2)</f>
        <v>#N/A</v>
      </c>
      <c r="D137" s="33" t="e">
        <f>INDEX(Pirma_Karta[],MATCH(Sportings[[#This Row],[Dablībnieka numurs]],Pirma_Karta[Dalībnieka numurs],0),3)</f>
        <v>#N/A</v>
      </c>
      <c r="E137" s="31"/>
      <c r="F137" s="33" t="e">
        <f>RANK(Sportings[[#This Row],[Pamatsērija]],Sportings[Pamatsērija])</f>
        <v>#N/A</v>
      </c>
    </row>
    <row r="138" spans="2:6" hidden="1" x14ac:dyDescent="0.25">
      <c r="B138" s="29"/>
      <c r="C138" s="33" t="e">
        <f>INDEX(Pirma_Karta[],MATCH(Sportings[[#This Row],[Dablībnieka numurs]],Pirma_Karta[Dalībnieka numurs],0),2)</f>
        <v>#N/A</v>
      </c>
      <c r="D138" s="33" t="e">
        <f>INDEX(Pirma_Karta[],MATCH(Sportings[[#This Row],[Dablībnieka numurs]],Pirma_Karta[Dalībnieka numurs],0),3)</f>
        <v>#N/A</v>
      </c>
      <c r="E138" s="31"/>
      <c r="F138" s="33" t="e">
        <f>RANK(Sportings[[#This Row],[Pamatsērija]],Sportings[Pamatsērija])</f>
        <v>#N/A</v>
      </c>
    </row>
    <row r="139" spans="2:6" hidden="1" x14ac:dyDescent="0.25">
      <c r="B139" s="29"/>
      <c r="C139" s="33" t="e">
        <f>INDEX(Pirma_Karta[],MATCH(Sportings[[#This Row],[Dablībnieka numurs]],Pirma_Karta[Dalībnieka numurs],0),2)</f>
        <v>#N/A</v>
      </c>
      <c r="D139" s="33" t="e">
        <f>INDEX(Pirma_Karta[],MATCH(Sportings[[#This Row],[Dablībnieka numurs]],Pirma_Karta[Dalībnieka numurs],0),3)</f>
        <v>#N/A</v>
      </c>
      <c r="E139" s="31"/>
      <c r="F139" s="33" t="e">
        <f>RANK(Sportings[[#This Row],[Pamatsērija]],Sportings[Pamatsērija])</f>
        <v>#N/A</v>
      </c>
    </row>
    <row r="140" spans="2:6" hidden="1" x14ac:dyDescent="0.25">
      <c r="B140" s="29"/>
      <c r="C140" s="33" t="e">
        <f>INDEX(Pirma_Karta[],MATCH(Sportings[[#This Row],[Dablībnieka numurs]],Pirma_Karta[Dalībnieka numurs],0),2)</f>
        <v>#N/A</v>
      </c>
      <c r="D140" s="33" t="e">
        <f>INDEX(Pirma_Karta[],MATCH(Sportings[[#This Row],[Dablībnieka numurs]],Pirma_Karta[Dalībnieka numurs],0),3)</f>
        <v>#N/A</v>
      </c>
      <c r="E140" s="31"/>
      <c r="F140" s="33" t="e">
        <f>RANK(Sportings[[#This Row],[Pamatsērija]],Sportings[Pamatsērija])</f>
        <v>#N/A</v>
      </c>
    </row>
    <row r="141" spans="2:6" hidden="1" x14ac:dyDescent="0.25">
      <c r="B141" s="29"/>
      <c r="C141" s="33" t="e">
        <f>INDEX(Pirma_Karta[],MATCH(Sportings[[#This Row],[Dablībnieka numurs]],Pirma_Karta[Dalībnieka numurs],0),2)</f>
        <v>#N/A</v>
      </c>
      <c r="D141" s="33" t="e">
        <f>INDEX(Pirma_Karta[],MATCH(Sportings[[#This Row],[Dablībnieka numurs]],Pirma_Karta[Dalībnieka numurs],0),3)</f>
        <v>#N/A</v>
      </c>
      <c r="E141" s="31"/>
      <c r="F141" s="33" t="e">
        <f>RANK(Sportings[[#This Row],[Pamatsērija]],Sportings[Pamatsērija])</f>
        <v>#N/A</v>
      </c>
    </row>
    <row r="142" spans="2:6" hidden="1" x14ac:dyDescent="0.25">
      <c r="B142" s="29"/>
      <c r="C142" s="33" t="e">
        <f>INDEX(Pirma_Karta[],MATCH(Sportings[[#This Row],[Dablībnieka numurs]],Pirma_Karta[Dalībnieka numurs],0),2)</f>
        <v>#N/A</v>
      </c>
      <c r="D142" s="33" t="e">
        <f>INDEX(Pirma_Karta[],MATCH(Sportings[[#This Row],[Dablībnieka numurs]],Pirma_Karta[Dalībnieka numurs],0),3)</f>
        <v>#N/A</v>
      </c>
      <c r="E142" s="31"/>
      <c r="F142" s="33" t="e">
        <f>RANK(Sportings[[#This Row],[Pamatsērija]],Sportings[Pamatsērija])</f>
        <v>#N/A</v>
      </c>
    </row>
    <row r="143" spans="2:6" hidden="1" x14ac:dyDescent="0.25">
      <c r="B143" s="29"/>
      <c r="C143" s="33" t="e">
        <f>INDEX(Pirma_Karta[],MATCH(Sportings[[#This Row],[Dablībnieka numurs]],Pirma_Karta[Dalībnieka numurs],0),2)</f>
        <v>#N/A</v>
      </c>
      <c r="D143" s="33" t="e">
        <f>INDEX(Pirma_Karta[],MATCH(Sportings[[#This Row],[Dablībnieka numurs]],Pirma_Karta[Dalībnieka numurs],0),3)</f>
        <v>#N/A</v>
      </c>
      <c r="E143" s="31"/>
      <c r="F143" s="33" t="e">
        <f>RANK(Sportings[[#This Row],[Pamatsērija]],Sportings[Pamatsērija])</f>
        <v>#N/A</v>
      </c>
    </row>
    <row r="144" spans="2:6" hidden="1" x14ac:dyDescent="0.25">
      <c r="B144" s="29"/>
      <c r="C144" s="33" t="e">
        <f>INDEX(Pirma_Karta[],MATCH(Sportings[[#This Row],[Dablībnieka numurs]],Pirma_Karta[Dalībnieka numurs],0),2)</f>
        <v>#N/A</v>
      </c>
      <c r="D144" s="33" t="e">
        <f>INDEX(Pirma_Karta[],MATCH(Sportings[[#This Row],[Dablībnieka numurs]],Pirma_Karta[Dalībnieka numurs],0),3)</f>
        <v>#N/A</v>
      </c>
      <c r="E144" s="31"/>
      <c r="F144" s="33" t="e">
        <f>RANK(Sportings[[#This Row],[Pamatsērija]],Sportings[Pamatsērija])</f>
        <v>#N/A</v>
      </c>
    </row>
    <row r="145" spans="2:6" hidden="1" x14ac:dyDescent="0.25">
      <c r="B145" s="29"/>
      <c r="C145" s="33" t="e">
        <f>INDEX(Pirma_Karta[],MATCH(Sportings[[#This Row],[Dablībnieka numurs]],Pirma_Karta[Dalībnieka numurs],0),2)</f>
        <v>#N/A</v>
      </c>
      <c r="D145" s="33" t="e">
        <f>INDEX(Pirma_Karta[],MATCH(Sportings[[#This Row],[Dablībnieka numurs]],Pirma_Karta[Dalībnieka numurs],0),3)</f>
        <v>#N/A</v>
      </c>
      <c r="E145" s="31"/>
      <c r="F145" s="33" t="e">
        <f>RANK(Sportings[[#This Row],[Pamatsērija]],Sportings[Pamatsērija])</f>
        <v>#N/A</v>
      </c>
    </row>
    <row r="146" spans="2:6" hidden="1" x14ac:dyDescent="0.25">
      <c r="B146" s="29"/>
      <c r="C146" s="33" t="e">
        <f>INDEX(Pirma_Karta[],MATCH(Sportings[[#This Row],[Dablībnieka numurs]],Pirma_Karta[Dalībnieka numurs],0),2)</f>
        <v>#N/A</v>
      </c>
      <c r="D146" s="33" t="e">
        <f>INDEX(Pirma_Karta[],MATCH(Sportings[[#This Row],[Dablībnieka numurs]],Pirma_Karta[Dalībnieka numurs],0),3)</f>
        <v>#N/A</v>
      </c>
      <c r="E146" s="31"/>
      <c r="F146" s="33" t="e">
        <f>RANK(Sportings[[#This Row],[Pamatsērija]],Sportings[Pamatsērija])</f>
        <v>#N/A</v>
      </c>
    </row>
    <row r="147" spans="2:6" hidden="1" x14ac:dyDescent="0.25">
      <c r="B147" s="29"/>
      <c r="C147" s="33" t="e">
        <f>INDEX(Pirma_Karta[],MATCH(Sportings[[#This Row],[Dablībnieka numurs]],Pirma_Karta[Dalībnieka numurs],0),2)</f>
        <v>#N/A</v>
      </c>
      <c r="D147" s="33" t="e">
        <f>INDEX(Pirma_Karta[],MATCH(Sportings[[#This Row],[Dablībnieka numurs]],Pirma_Karta[Dalībnieka numurs],0),3)</f>
        <v>#N/A</v>
      </c>
      <c r="E147" s="31"/>
      <c r="F147" s="33" t="e">
        <f>RANK(Sportings[[#This Row],[Pamatsērija]],Sportings[Pamatsērija])</f>
        <v>#N/A</v>
      </c>
    </row>
    <row r="148" spans="2:6" hidden="1" x14ac:dyDescent="0.25">
      <c r="B148" s="29"/>
      <c r="C148" s="33" t="e">
        <f>INDEX(Pirma_Karta[],MATCH(Sportings[[#This Row],[Dablībnieka numurs]],Pirma_Karta[Dalībnieka numurs],0),2)</f>
        <v>#N/A</v>
      </c>
      <c r="D148" s="33" t="e">
        <f>INDEX(Pirma_Karta[],MATCH(Sportings[[#This Row],[Dablībnieka numurs]],Pirma_Karta[Dalībnieka numurs],0),3)</f>
        <v>#N/A</v>
      </c>
      <c r="E148" s="31"/>
      <c r="F148" s="33" t="e">
        <f>RANK(Sportings[[#This Row],[Pamatsērija]],Sportings[Pamatsērija])</f>
        <v>#N/A</v>
      </c>
    </row>
    <row r="149" spans="2:6" hidden="1" x14ac:dyDescent="0.25">
      <c r="B149" s="29"/>
      <c r="C149" s="33" t="e">
        <f>INDEX(Pirma_Karta[],MATCH(Sportings[[#This Row],[Dablībnieka numurs]],Pirma_Karta[Dalībnieka numurs],0),2)</f>
        <v>#N/A</v>
      </c>
      <c r="D149" s="33" t="e">
        <f>INDEX(Pirma_Karta[],MATCH(Sportings[[#This Row],[Dablībnieka numurs]],Pirma_Karta[Dalībnieka numurs],0),3)</f>
        <v>#N/A</v>
      </c>
      <c r="E149" s="31"/>
      <c r="F149" s="33" t="e">
        <f>RANK(Sportings[[#This Row],[Pamatsērija]],Sportings[Pamatsērija])</f>
        <v>#N/A</v>
      </c>
    </row>
    <row r="150" spans="2:6" hidden="1" x14ac:dyDescent="0.25">
      <c r="B150" s="29"/>
      <c r="C150" s="33" t="e">
        <f>INDEX(Pirma_Karta[],MATCH(Sportings[[#This Row],[Dablībnieka numurs]],Pirma_Karta[Dalībnieka numurs],0),2)</f>
        <v>#N/A</v>
      </c>
      <c r="D150" s="33" t="e">
        <f>INDEX(Pirma_Karta[],MATCH(Sportings[[#This Row],[Dablībnieka numurs]],Pirma_Karta[Dalībnieka numurs],0),3)</f>
        <v>#N/A</v>
      </c>
      <c r="E150" s="31"/>
      <c r="F150" s="33" t="e">
        <f>RANK(Sportings[[#This Row],[Pamatsērija]],Sportings[Pamatsērija])</f>
        <v>#N/A</v>
      </c>
    </row>
    <row r="151" spans="2:6" hidden="1" x14ac:dyDescent="0.25">
      <c r="B151" s="29"/>
      <c r="C151" s="33" t="e">
        <f>INDEX(Pirma_Karta[],MATCH(Sportings[[#This Row],[Dablībnieka numurs]],Pirma_Karta[Dalībnieka numurs],0),2)</f>
        <v>#N/A</v>
      </c>
      <c r="D151" s="33" t="e">
        <f>INDEX(Pirma_Karta[],MATCH(Sportings[[#This Row],[Dablībnieka numurs]],Pirma_Karta[Dalībnieka numurs],0),3)</f>
        <v>#N/A</v>
      </c>
      <c r="E151" s="31"/>
      <c r="F151" s="33" t="e">
        <f>RANK(Sportings[[#This Row],[Pamatsērija]],Sportings[Pamatsērija])</f>
        <v>#N/A</v>
      </c>
    </row>
    <row r="152" spans="2:6" hidden="1" x14ac:dyDescent="0.25">
      <c r="B152" s="29"/>
      <c r="C152" s="33" t="e">
        <f>INDEX(Pirma_Karta[],MATCH(Sportings[[#This Row],[Dablībnieka numurs]],Pirma_Karta[Dalībnieka numurs],0),2)</f>
        <v>#N/A</v>
      </c>
      <c r="D152" s="33" t="e">
        <f>INDEX(Pirma_Karta[],MATCH(Sportings[[#This Row],[Dablībnieka numurs]],Pirma_Karta[Dalībnieka numurs],0),3)</f>
        <v>#N/A</v>
      </c>
      <c r="E152" s="31"/>
      <c r="F152" s="33" t="e">
        <f>RANK(Sportings[[#This Row],[Pamatsērija]],Sportings[Pamatsērija])</f>
        <v>#N/A</v>
      </c>
    </row>
    <row r="153" spans="2:6" hidden="1" x14ac:dyDescent="0.25">
      <c r="B153" s="29"/>
      <c r="C153" s="33" t="e">
        <f>INDEX(Pirma_Karta[],MATCH(Sportings[[#This Row],[Dablībnieka numurs]],Pirma_Karta[Dalībnieka numurs],0),2)</f>
        <v>#N/A</v>
      </c>
      <c r="D153" s="33" t="e">
        <f>INDEX(Pirma_Karta[],MATCH(Sportings[[#This Row],[Dablībnieka numurs]],Pirma_Karta[Dalībnieka numurs],0),3)</f>
        <v>#N/A</v>
      </c>
      <c r="E153" s="31"/>
      <c r="F153" s="33" t="e">
        <f>RANK(Sportings[[#This Row],[Pamatsērija]],Sportings[Pamatsērija])</f>
        <v>#N/A</v>
      </c>
    </row>
    <row r="154" spans="2:6" hidden="1" x14ac:dyDescent="0.25">
      <c r="B154" s="29"/>
      <c r="C154" s="33" t="e">
        <f>INDEX(Pirma_Karta[],MATCH(Sportings[[#This Row],[Dablībnieka numurs]],Pirma_Karta[Dalībnieka numurs],0),2)</f>
        <v>#N/A</v>
      </c>
      <c r="D154" s="33" t="e">
        <f>INDEX(Pirma_Karta[],MATCH(Sportings[[#This Row],[Dablībnieka numurs]],Pirma_Karta[Dalībnieka numurs],0),3)</f>
        <v>#N/A</v>
      </c>
      <c r="E154" s="31"/>
      <c r="F154" s="33" t="e">
        <f>RANK(Sportings[[#This Row],[Pamatsērija]],Sportings[Pamatsērija])</f>
        <v>#N/A</v>
      </c>
    </row>
    <row r="155" spans="2:6" hidden="1" x14ac:dyDescent="0.25">
      <c r="B155" s="29"/>
      <c r="C155" s="33" t="e">
        <f>INDEX(Pirma_Karta[],MATCH(Sportings[[#This Row],[Dablībnieka numurs]],Pirma_Karta[Dalībnieka numurs],0),2)</f>
        <v>#N/A</v>
      </c>
      <c r="D155" s="33" t="e">
        <f>INDEX(Pirma_Karta[],MATCH(Sportings[[#This Row],[Dablībnieka numurs]],Pirma_Karta[Dalībnieka numurs],0),3)</f>
        <v>#N/A</v>
      </c>
      <c r="E155" s="31"/>
      <c r="F155" s="33" t="e">
        <f>RANK(Sportings[[#This Row],[Pamatsērija]],Sportings[Pamatsērija])</f>
        <v>#N/A</v>
      </c>
    </row>
    <row r="156" spans="2:6" hidden="1" x14ac:dyDescent="0.25">
      <c r="B156" s="29"/>
      <c r="C156" s="33" t="e">
        <f>INDEX(Pirma_Karta[],MATCH(Sportings[[#This Row],[Dablībnieka numurs]],Pirma_Karta[Dalībnieka numurs],0),2)</f>
        <v>#N/A</v>
      </c>
      <c r="D156" s="33" t="e">
        <f>INDEX(Pirma_Karta[],MATCH(Sportings[[#This Row],[Dablībnieka numurs]],Pirma_Karta[Dalībnieka numurs],0),3)</f>
        <v>#N/A</v>
      </c>
      <c r="E156" s="31"/>
      <c r="F156" s="33" t="e">
        <f>RANK(Sportings[[#This Row],[Pamatsērija]],Sportings[Pamatsērija])</f>
        <v>#N/A</v>
      </c>
    </row>
    <row r="157" spans="2:6" hidden="1" x14ac:dyDescent="0.25">
      <c r="B157" s="29"/>
      <c r="C157" s="33" t="e">
        <f>INDEX(Pirma_Karta[],MATCH(Sportings[[#This Row],[Dablībnieka numurs]],Pirma_Karta[Dalībnieka numurs],0),2)</f>
        <v>#N/A</v>
      </c>
      <c r="D157" s="33" t="e">
        <f>INDEX(Pirma_Karta[],MATCH(Sportings[[#This Row],[Dablībnieka numurs]],Pirma_Karta[Dalībnieka numurs],0),3)</f>
        <v>#N/A</v>
      </c>
      <c r="E157" s="31"/>
      <c r="F157" s="33" t="e">
        <f>RANK(Sportings[[#This Row],[Pamatsērija]],Sportings[Pamatsērija])</f>
        <v>#N/A</v>
      </c>
    </row>
    <row r="158" spans="2:6" hidden="1" x14ac:dyDescent="0.25">
      <c r="B158" s="29"/>
      <c r="C158" s="33" t="e">
        <f>INDEX(Pirma_Karta[],MATCH(Sportings[[#This Row],[Dablībnieka numurs]],Pirma_Karta[Dalībnieka numurs],0),2)</f>
        <v>#N/A</v>
      </c>
      <c r="D158" s="33" t="e">
        <f>INDEX(Pirma_Karta[],MATCH(Sportings[[#This Row],[Dablībnieka numurs]],Pirma_Karta[Dalībnieka numurs],0),3)</f>
        <v>#N/A</v>
      </c>
      <c r="E158" s="31"/>
      <c r="F158" s="33" t="e">
        <f>RANK(Sportings[[#This Row],[Pamatsērija]],Sportings[Pamatsērija])</f>
        <v>#N/A</v>
      </c>
    </row>
    <row r="159" spans="2:6" hidden="1" x14ac:dyDescent="0.25">
      <c r="B159" s="29"/>
      <c r="C159" s="33" t="e">
        <f>INDEX(Pirma_Karta[],MATCH(Sportings[[#This Row],[Dablībnieka numurs]],Pirma_Karta[Dalībnieka numurs],0),2)</f>
        <v>#N/A</v>
      </c>
      <c r="D159" s="33" t="e">
        <f>INDEX(Pirma_Karta[],MATCH(Sportings[[#This Row],[Dablībnieka numurs]],Pirma_Karta[Dalībnieka numurs],0),3)</f>
        <v>#N/A</v>
      </c>
      <c r="E159" s="31"/>
      <c r="F159" s="33" t="e">
        <f>RANK(Sportings[[#This Row],[Pamatsērija]],Sportings[Pamatsērija])</f>
        <v>#N/A</v>
      </c>
    </row>
    <row r="160" spans="2:6" hidden="1" x14ac:dyDescent="0.25">
      <c r="B160" s="29"/>
      <c r="C160" s="33" t="e">
        <f>INDEX(Pirma_Karta[],MATCH(Sportings[[#This Row],[Dablībnieka numurs]],Pirma_Karta[Dalībnieka numurs],0),2)</f>
        <v>#N/A</v>
      </c>
      <c r="D160" s="33" t="e">
        <f>INDEX(Pirma_Karta[],MATCH(Sportings[[#This Row],[Dablībnieka numurs]],Pirma_Karta[Dalībnieka numurs],0),3)</f>
        <v>#N/A</v>
      </c>
      <c r="E160" s="31"/>
      <c r="F160" s="33" t="e">
        <f>RANK(Sportings[[#This Row],[Pamatsērija]],Sportings[Pamatsērija])</f>
        <v>#N/A</v>
      </c>
    </row>
    <row r="161" spans="2:6" hidden="1" x14ac:dyDescent="0.25">
      <c r="B161" s="29"/>
      <c r="C161" s="33" t="e">
        <f>INDEX(Pirma_Karta[],MATCH(Sportings[[#This Row],[Dablībnieka numurs]],Pirma_Karta[Dalībnieka numurs],0),2)</f>
        <v>#N/A</v>
      </c>
      <c r="D161" s="33" t="e">
        <f>INDEX(Pirma_Karta[],MATCH(Sportings[[#This Row],[Dablībnieka numurs]],Pirma_Karta[Dalībnieka numurs],0),3)</f>
        <v>#N/A</v>
      </c>
      <c r="E161" s="31"/>
      <c r="F161" s="33" t="e">
        <f>RANK(Sportings[[#This Row],[Pamatsērija]],Sportings[Pamatsērija])</f>
        <v>#N/A</v>
      </c>
    </row>
    <row r="162" spans="2:6" hidden="1" x14ac:dyDescent="0.25">
      <c r="B162" s="29"/>
      <c r="C162" s="33" t="e">
        <f>INDEX(Pirma_Karta[],MATCH(Sportings[[#This Row],[Dablībnieka numurs]],Pirma_Karta[Dalībnieka numurs],0),2)</f>
        <v>#N/A</v>
      </c>
      <c r="D162" s="33" t="e">
        <f>INDEX(Pirma_Karta[],MATCH(Sportings[[#This Row],[Dablībnieka numurs]],Pirma_Karta[Dalībnieka numurs],0),3)</f>
        <v>#N/A</v>
      </c>
      <c r="E162" s="31"/>
      <c r="F162" s="33" t="e">
        <f>RANK(Sportings[[#This Row],[Pamatsērija]],Sportings[Pamatsērija])</f>
        <v>#N/A</v>
      </c>
    </row>
    <row r="163" spans="2:6" hidden="1" x14ac:dyDescent="0.25">
      <c r="B163" s="29"/>
      <c r="C163" s="33" t="e">
        <f>INDEX(Pirma_Karta[],MATCH(Sportings[[#This Row],[Dablībnieka numurs]],Pirma_Karta[Dalībnieka numurs],0),2)</f>
        <v>#N/A</v>
      </c>
      <c r="D163" s="33" t="e">
        <f>INDEX(Pirma_Karta[],MATCH(Sportings[[#This Row],[Dablībnieka numurs]],Pirma_Karta[Dalībnieka numurs],0),3)</f>
        <v>#N/A</v>
      </c>
      <c r="E163" s="31"/>
      <c r="F163" s="33" t="e">
        <f>RANK(Sportings[[#This Row],[Pamatsērija]],Sportings[Pamatsērija])</f>
        <v>#N/A</v>
      </c>
    </row>
    <row r="164" spans="2:6" hidden="1" x14ac:dyDescent="0.25">
      <c r="B164" s="29"/>
      <c r="C164" s="33" t="e">
        <f>INDEX(Pirma_Karta[],MATCH(Sportings[[#This Row],[Dablībnieka numurs]],Pirma_Karta[Dalībnieka numurs],0),2)</f>
        <v>#N/A</v>
      </c>
      <c r="D164" s="33" t="e">
        <f>INDEX(Pirma_Karta[],MATCH(Sportings[[#This Row],[Dablībnieka numurs]],Pirma_Karta[Dalībnieka numurs],0),3)</f>
        <v>#N/A</v>
      </c>
      <c r="E164" s="31"/>
      <c r="F164" s="33" t="e">
        <f>RANK(Sportings[[#This Row],[Pamatsērija]],Sportings[Pamatsērija])</f>
        <v>#N/A</v>
      </c>
    </row>
    <row r="165" spans="2:6" hidden="1" x14ac:dyDescent="0.25">
      <c r="B165" s="29"/>
      <c r="C165" s="33" t="e">
        <f>INDEX(Pirma_Karta[],MATCH(Sportings[[#This Row],[Dablībnieka numurs]],Pirma_Karta[Dalībnieka numurs],0),2)</f>
        <v>#N/A</v>
      </c>
      <c r="D165" s="33" t="e">
        <f>INDEX(Pirma_Karta[],MATCH(Sportings[[#This Row],[Dablībnieka numurs]],Pirma_Karta[Dalībnieka numurs],0),3)</f>
        <v>#N/A</v>
      </c>
      <c r="E165" s="31"/>
      <c r="F165" s="33" t="e">
        <f>RANK(Sportings[[#This Row],[Pamatsērija]],Sportings[Pamatsērija])</f>
        <v>#N/A</v>
      </c>
    </row>
    <row r="166" spans="2:6" hidden="1" x14ac:dyDescent="0.25">
      <c r="B166" s="29"/>
      <c r="C166" s="33" t="e">
        <f>INDEX(Pirma_Karta[],MATCH(Sportings[[#This Row],[Dablībnieka numurs]],Pirma_Karta[Dalībnieka numurs],0),2)</f>
        <v>#N/A</v>
      </c>
      <c r="D166" s="33" t="e">
        <f>INDEX(Pirma_Karta[],MATCH(Sportings[[#This Row],[Dablībnieka numurs]],Pirma_Karta[Dalībnieka numurs],0),3)</f>
        <v>#N/A</v>
      </c>
      <c r="E166" s="31"/>
      <c r="F166" s="33" t="e">
        <f>RANK(Sportings[[#This Row],[Pamatsērija]],Sportings[Pamatsērija])</f>
        <v>#N/A</v>
      </c>
    </row>
    <row r="167" spans="2:6" hidden="1" x14ac:dyDescent="0.25">
      <c r="B167" s="29"/>
      <c r="C167" s="33" t="e">
        <f>INDEX(Pirma_Karta[],MATCH(Sportings[[#This Row],[Dablībnieka numurs]],Pirma_Karta[Dalībnieka numurs],0),2)</f>
        <v>#N/A</v>
      </c>
      <c r="D167" s="33" t="e">
        <f>INDEX(Pirma_Karta[],MATCH(Sportings[[#This Row],[Dablībnieka numurs]],Pirma_Karta[Dalībnieka numurs],0),3)</f>
        <v>#N/A</v>
      </c>
      <c r="E167" s="31"/>
      <c r="F167" s="33" t="e">
        <f>RANK(Sportings[[#This Row],[Pamatsērija]],Sportings[Pamatsērija])</f>
        <v>#N/A</v>
      </c>
    </row>
    <row r="168" spans="2:6" hidden="1" x14ac:dyDescent="0.25">
      <c r="B168" s="29"/>
      <c r="C168" s="33" t="e">
        <f>INDEX(Pirma_Karta[],MATCH(Sportings[[#This Row],[Dablībnieka numurs]],Pirma_Karta[Dalībnieka numurs],0),2)</f>
        <v>#N/A</v>
      </c>
      <c r="D168" s="33" t="e">
        <f>INDEX(Pirma_Karta[],MATCH(Sportings[[#This Row],[Dablībnieka numurs]],Pirma_Karta[Dalībnieka numurs],0),3)</f>
        <v>#N/A</v>
      </c>
      <c r="E168" s="31"/>
      <c r="F168" s="33" t="e">
        <f>RANK(Sportings[[#This Row],[Pamatsērija]],Sportings[Pamatsērija])</f>
        <v>#N/A</v>
      </c>
    </row>
    <row r="169" spans="2:6" hidden="1" x14ac:dyDescent="0.25">
      <c r="B169" s="29"/>
      <c r="C169" s="33" t="e">
        <f>INDEX(Pirma_Karta[],MATCH(Sportings[[#This Row],[Dablībnieka numurs]],Pirma_Karta[Dalībnieka numurs],0),2)</f>
        <v>#N/A</v>
      </c>
      <c r="D169" s="33" t="e">
        <f>INDEX(Pirma_Karta[],MATCH(Sportings[[#This Row],[Dablībnieka numurs]],Pirma_Karta[Dalībnieka numurs],0),3)</f>
        <v>#N/A</v>
      </c>
      <c r="E169" s="31"/>
      <c r="F169" s="33" t="e">
        <f>RANK(Sportings[[#This Row],[Pamatsērija]],Sportings[Pamatsērija])</f>
        <v>#N/A</v>
      </c>
    </row>
    <row r="170" spans="2:6" hidden="1" x14ac:dyDescent="0.25">
      <c r="B170" s="29"/>
      <c r="C170" s="33" t="e">
        <f>INDEX(Pirma_Karta[],MATCH(Sportings[[#This Row],[Dablībnieka numurs]],Pirma_Karta[Dalībnieka numurs],0),2)</f>
        <v>#N/A</v>
      </c>
      <c r="D170" s="33" t="e">
        <f>INDEX(Pirma_Karta[],MATCH(Sportings[[#This Row],[Dablībnieka numurs]],Pirma_Karta[Dalībnieka numurs],0),3)</f>
        <v>#N/A</v>
      </c>
      <c r="E170" s="31"/>
      <c r="F170" s="33" t="e">
        <f>RANK(Sportings[[#This Row],[Pamatsērija]],Sportings[Pamatsērija])</f>
        <v>#N/A</v>
      </c>
    </row>
    <row r="171" spans="2:6" hidden="1" x14ac:dyDescent="0.25">
      <c r="B171" s="29"/>
      <c r="C171" s="33" t="e">
        <f>INDEX(Pirma_Karta[],MATCH(Sportings[[#This Row],[Dablībnieka numurs]],Pirma_Karta[Dalībnieka numurs],0),2)</f>
        <v>#N/A</v>
      </c>
      <c r="D171" s="33" t="e">
        <f>INDEX(Pirma_Karta[],MATCH(Sportings[[#This Row],[Dablībnieka numurs]],Pirma_Karta[Dalībnieka numurs],0),3)</f>
        <v>#N/A</v>
      </c>
      <c r="E171" s="31"/>
      <c r="F171" s="33" t="e">
        <f>RANK(Sportings[[#This Row],[Pamatsērija]],Sportings[Pamatsērija])</f>
        <v>#N/A</v>
      </c>
    </row>
    <row r="172" spans="2:6" hidden="1" x14ac:dyDescent="0.25">
      <c r="B172" s="29"/>
      <c r="C172" s="33" t="e">
        <f>INDEX(Pirma_Karta[],MATCH(Sportings[[#This Row],[Dablībnieka numurs]],Pirma_Karta[Dalībnieka numurs],0),2)</f>
        <v>#N/A</v>
      </c>
      <c r="D172" s="33" t="e">
        <f>INDEX(Pirma_Karta[],MATCH(Sportings[[#This Row],[Dablībnieka numurs]],Pirma_Karta[Dalībnieka numurs],0),3)</f>
        <v>#N/A</v>
      </c>
      <c r="E172" s="31"/>
      <c r="F172" s="33" t="e">
        <f>RANK(Sportings[[#This Row],[Pamatsērija]],Sportings[Pamatsērija])</f>
        <v>#N/A</v>
      </c>
    </row>
    <row r="173" spans="2:6" hidden="1" x14ac:dyDescent="0.25">
      <c r="B173" s="29"/>
      <c r="C173" s="33" t="e">
        <f>INDEX(Pirma_Karta[],MATCH(Sportings[[#This Row],[Dablībnieka numurs]],Pirma_Karta[Dalībnieka numurs],0),2)</f>
        <v>#N/A</v>
      </c>
      <c r="D173" s="33" t="e">
        <f>INDEX(Pirma_Karta[],MATCH(Sportings[[#This Row],[Dablībnieka numurs]],Pirma_Karta[Dalībnieka numurs],0),3)</f>
        <v>#N/A</v>
      </c>
      <c r="E173" s="31"/>
      <c r="F173" s="33" t="e">
        <f>RANK(Sportings[[#This Row],[Pamatsērija]],Sportings[Pamatsērija])</f>
        <v>#N/A</v>
      </c>
    </row>
    <row r="174" spans="2:6" hidden="1" x14ac:dyDescent="0.25">
      <c r="B174" s="29"/>
      <c r="C174" s="33" t="e">
        <f>INDEX(Pirma_Karta[],MATCH(Sportings[[#This Row],[Dablībnieka numurs]],Pirma_Karta[Dalībnieka numurs],0),2)</f>
        <v>#N/A</v>
      </c>
      <c r="D174" s="33" t="e">
        <f>INDEX(Pirma_Karta[],MATCH(Sportings[[#This Row],[Dablībnieka numurs]],Pirma_Karta[Dalībnieka numurs],0),3)</f>
        <v>#N/A</v>
      </c>
      <c r="E174" s="31"/>
      <c r="F174" s="33" t="e">
        <f>RANK(Sportings[[#This Row],[Pamatsērija]],Sportings[Pamatsērija])</f>
        <v>#N/A</v>
      </c>
    </row>
    <row r="175" spans="2:6" hidden="1" x14ac:dyDescent="0.25">
      <c r="B175" s="29"/>
      <c r="C175" s="33" t="e">
        <f>INDEX(Pirma_Karta[],MATCH(Sportings[[#This Row],[Dablībnieka numurs]],Pirma_Karta[Dalībnieka numurs],0),2)</f>
        <v>#N/A</v>
      </c>
      <c r="D175" s="33" t="e">
        <f>INDEX(Pirma_Karta[],MATCH(Sportings[[#This Row],[Dablībnieka numurs]],Pirma_Karta[Dalībnieka numurs],0),3)</f>
        <v>#N/A</v>
      </c>
      <c r="E175" s="31"/>
      <c r="F175" s="33" t="e">
        <f>RANK(Sportings[[#This Row],[Pamatsērija]],Sportings[Pamatsērija])</f>
        <v>#N/A</v>
      </c>
    </row>
    <row r="176" spans="2:6" hidden="1" x14ac:dyDescent="0.25">
      <c r="B176" s="29"/>
      <c r="C176" s="33" t="e">
        <f>INDEX(Pirma_Karta[],MATCH(Sportings[[#This Row],[Dablībnieka numurs]],Pirma_Karta[Dalībnieka numurs],0),2)</f>
        <v>#N/A</v>
      </c>
      <c r="D176" s="33" t="e">
        <f>INDEX(Pirma_Karta[],MATCH(Sportings[[#This Row],[Dablībnieka numurs]],Pirma_Karta[Dalībnieka numurs],0),3)</f>
        <v>#N/A</v>
      </c>
      <c r="E176" s="31"/>
      <c r="F176" s="33" t="e">
        <f>RANK(Sportings[[#This Row],[Pamatsērija]],Sportings[Pamatsērija])</f>
        <v>#N/A</v>
      </c>
    </row>
    <row r="177" spans="2:6" hidden="1" x14ac:dyDescent="0.25">
      <c r="B177" s="29"/>
      <c r="C177" s="33" t="e">
        <f>INDEX(Pirma_Karta[],MATCH(Sportings[[#This Row],[Dablībnieka numurs]],Pirma_Karta[Dalībnieka numurs],0),2)</f>
        <v>#N/A</v>
      </c>
      <c r="D177" s="33" t="e">
        <f>INDEX(Pirma_Karta[],MATCH(Sportings[[#This Row],[Dablībnieka numurs]],Pirma_Karta[Dalībnieka numurs],0),3)</f>
        <v>#N/A</v>
      </c>
      <c r="E177" s="31"/>
      <c r="F177" s="33" t="e">
        <f>RANK(Sportings[[#This Row],[Pamatsērija]],Sportings[Pamatsērija])</f>
        <v>#N/A</v>
      </c>
    </row>
    <row r="178" spans="2:6" hidden="1" x14ac:dyDescent="0.25">
      <c r="B178" s="29"/>
      <c r="C178" s="33" t="e">
        <f>INDEX(Pirma_Karta[],MATCH(Sportings[[#This Row],[Dablībnieka numurs]],Pirma_Karta[Dalībnieka numurs],0),2)</f>
        <v>#N/A</v>
      </c>
      <c r="D178" s="33" t="e">
        <f>INDEX(Pirma_Karta[],MATCH(Sportings[[#This Row],[Dablībnieka numurs]],Pirma_Karta[Dalībnieka numurs],0),3)</f>
        <v>#N/A</v>
      </c>
      <c r="E178" s="31"/>
      <c r="F178" s="33" t="e">
        <f>RANK(Sportings[[#This Row],[Pamatsērija]],Sportings[Pamatsērija])</f>
        <v>#N/A</v>
      </c>
    </row>
    <row r="179" spans="2:6" hidden="1" x14ac:dyDescent="0.25">
      <c r="B179" s="29"/>
      <c r="C179" s="33" t="e">
        <f>INDEX(Pirma_Karta[],MATCH(Sportings[[#This Row],[Dablībnieka numurs]],Pirma_Karta[Dalībnieka numurs],0),2)</f>
        <v>#N/A</v>
      </c>
      <c r="D179" s="33" t="e">
        <f>INDEX(Pirma_Karta[],MATCH(Sportings[[#This Row],[Dablībnieka numurs]],Pirma_Karta[Dalībnieka numurs],0),3)</f>
        <v>#N/A</v>
      </c>
      <c r="E179" s="31"/>
      <c r="F179" s="33" t="e">
        <f>RANK(Sportings[[#This Row],[Pamatsērija]],Sportings[Pamatsērija])</f>
        <v>#N/A</v>
      </c>
    </row>
    <row r="180" spans="2:6" hidden="1" x14ac:dyDescent="0.25">
      <c r="B180" s="29"/>
      <c r="C180" s="33" t="e">
        <f>INDEX(Pirma_Karta[],MATCH(Sportings[[#This Row],[Dablībnieka numurs]],Pirma_Karta[Dalībnieka numurs],0),2)</f>
        <v>#N/A</v>
      </c>
      <c r="D180" s="33" t="e">
        <f>INDEX(Pirma_Karta[],MATCH(Sportings[[#This Row],[Dablībnieka numurs]],Pirma_Karta[Dalībnieka numurs],0),3)</f>
        <v>#N/A</v>
      </c>
      <c r="E180" s="31"/>
      <c r="F180" s="33" t="e">
        <f>RANK(Sportings[[#This Row],[Pamatsērija]],Sportings[Pamatsērija])</f>
        <v>#N/A</v>
      </c>
    </row>
    <row r="181" spans="2:6" hidden="1" x14ac:dyDescent="0.25">
      <c r="B181" s="29"/>
      <c r="C181" s="33" t="e">
        <f>INDEX(Pirma_Karta[],MATCH(Sportings[[#This Row],[Dablībnieka numurs]],Pirma_Karta[Dalībnieka numurs],0),2)</f>
        <v>#N/A</v>
      </c>
      <c r="D181" s="33" t="e">
        <f>INDEX(Pirma_Karta[],MATCH(Sportings[[#This Row],[Dablībnieka numurs]],Pirma_Karta[Dalībnieka numurs],0),3)</f>
        <v>#N/A</v>
      </c>
      <c r="E181" s="31"/>
      <c r="F181" s="33" t="e">
        <f>RANK(Sportings[[#This Row],[Pamatsērija]],Sportings[Pamatsērija])</f>
        <v>#N/A</v>
      </c>
    </row>
    <row r="182" spans="2:6" hidden="1" x14ac:dyDescent="0.25">
      <c r="B182" s="29"/>
      <c r="C182" s="33" t="e">
        <f>INDEX(Pirma_Karta[],MATCH(Sportings[[#This Row],[Dablībnieka numurs]],Pirma_Karta[Dalībnieka numurs],0),2)</f>
        <v>#N/A</v>
      </c>
      <c r="D182" s="33" t="e">
        <f>INDEX(Pirma_Karta[],MATCH(Sportings[[#This Row],[Dablībnieka numurs]],Pirma_Karta[Dalībnieka numurs],0),3)</f>
        <v>#N/A</v>
      </c>
      <c r="E182" s="31"/>
      <c r="F182" s="33" t="e">
        <f>RANK(Sportings[[#This Row],[Pamatsērija]],Sportings[Pamatsērija])</f>
        <v>#N/A</v>
      </c>
    </row>
    <row r="183" spans="2:6" hidden="1" x14ac:dyDescent="0.25">
      <c r="B183" s="29"/>
      <c r="C183" s="33" t="e">
        <f>INDEX(Pirma_Karta[],MATCH(Sportings[[#This Row],[Dablībnieka numurs]],Pirma_Karta[Dalībnieka numurs],0),2)</f>
        <v>#N/A</v>
      </c>
      <c r="D183" s="33" t="e">
        <f>INDEX(Pirma_Karta[],MATCH(Sportings[[#This Row],[Dablībnieka numurs]],Pirma_Karta[Dalībnieka numurs],0),3)</f>
        <v>#N/A</v>
      </c>
      <c r="E183" s="31"/>
      <c r="F183" s="33" t="e">
        <f>RANK(Sportings[[#This Row],[Pamatsērija]],Sportings[Pamatsērija])</f>
        <v>#N/A</v>
      </c>
    </row>
    <row r="184" spans="2:6" hidden="1" x14ac:dyDescent="0.25">
      <c r="B184" s="29"/>
      <c r="C184" s="33" t="e">
        <f>INDEX(Pirma_Karta[],MATCH(Sportings[[#This Row],[Dablībnieka numurs]],Pirma_Karta[Dalībnieka numurs],0),2)</f>
        <v>#N/A</v>
      </c>
      <c r="D184" s="33" t="e">
        <f>INDEX(Pirma_Karta[],MATCH(Sportings[[#This Row],[Dablībnieka numurs]],Pirma_Karta[Dalībnieka numurs],0),3)</f>
        <v>#N/A</v>
      </c>
      <c r="E184" s="31"/>
      <c r="F184" s="33" t="e">
        <f>RANK(Sportings[[#This Row],[Pamatsērija]],Sportings[Pamatsērija])</f>
        <v>#N/A</v>
      </c>
    </row>
    <row r="185" spans="2:6" hidden="1" x14ac:dyDescent="0.25">
      <c r="B185" s="29"/>
      <c r="C185" s="33" t="e">
        <f>INDEX(Pirma_Karta[],MATCH(Sportings[[#This Row],[Dablībnieka numurs]],Pirma_Karta[Dalībnieka numurs],0),2)</f>
        <v>#N/A</v>
      </c>
      <c r="D185" s="33" t="e">
        <f>INDEX(Pirma_Karta[],MATCH(Sportings[[#This Row],[Dablībnieka numurs]],Pirma_Karta[Dalībnieka numurs],0),3)</f>
        <v>#N/A</v>
      </c>
      <c r="E185" s="31"/>
      <c r="F185" s="33" t="e">
        <f>RANK(Sportings[[#This Row],[Pamatsērija]],Sportings[Pamatsērija])</f>
        <v>#N/A</v>
      </c>
    </row>
    <row r="186" spans="2:6" hidden="1" x14ac:dyDescent="0.25">
      <c r="B186" s="29"/>
      <c r="C186" s="33" t="e">
        <f>INDEX(Pirma_Karta[],MATCH(Sportings[[#This Row],[Dablībnieka numurs]],Pirma_Karta[Dalībnieka numurs],0),2)</f>
        <v>#N/A</v>
      </c>
      <c r="D186" s="33" t="e">
        <f>INDEX(Pirma_Karta[],MATCH(Sportings[[#This Row],[Dablībnieka numurs]],Pirma_Karta[Dalībnieka numurs],0),3)</f>
        <v>#N/A</v>
      </c>
      <c r="E186" s="31"/>
      <c r="F186" s="33" t="e">
        <f>RANK(Sportings[[#This Row],[Pamatsērija]],Sportings[Pamatsērija])</f>
        <v>#N/A</v>
      </c>
    </row>
    <row r="187" spans="2:6" hidden="1" x14ac:dyDescent="0.25">
      <c r="B187" s="29"/>
      <c r="C187" s="33" t="e">
        <f>INDEX(Pirma_Karta[],MATCH(Sportings[[#This Row],[Dablībnieka numurs]],Pirma_Karta[Dalībnieka numurs],0),2)</f>
        <v>#N/A</v>
      </c>
      <c r="D187" s="33" t="e">
        <f>INDEX(Pirma_Karta[],MATCH(Sportings[[#This Row],[Dablībnieka numurs]],Pirma_Karta[Dalībnieka numurs],0),3)</f>
        <v>#N/A</v>
      </c>
      <c r="E187" s="31"/>
      <c r="F187" s="33" t="e">
        <f>RANK(Sportings[[#This Row],[Pamatsērija]],Sportings[Pamatsērija])</f>
        <v>#N/A</v>
      </c>
    </row>
    <row r="188" spans="2:6" hidden="1" x14ac:dyDescent="0.25">
      <c r="B188" s="29"/>
      <c r="C188" s="33" t="e">
        <f>INDEX(Pirma_Karta[],MATCH(Sportings[[#This Row],[Dablībnieka numurs]],Pirma_Karta[Dalībnieka numurs],0),2)</f>
        <v>#N/A</v>
      </c>
      <c r="D188" s="33" t="e">
        <f>INDEX(Pirma_Karta[],MATCH(Sportings[[#This Row],[Dablībnieka numurs]],Pirma_Karta[Dalībnieka numurs],0),3)</f>
        <v>#N/A</v>
      </c>
      <c r="E188" s="31"/>
      <c r="F188" s="33" t="e">
        <f>RANK(Sportings[[#This Row],[Pamatsērija]],Sportings[Pamatsērija])</f>
        <v>#N/A</v>
      </c>
    </row>
    <row r="189" spans="2:6" hidden="1" x14ac:dyDescent="0.25">
      <c r="B189" s="29"/>
      <c r="C189" s="33" t="e">
        <f>INDEX(Pirma_Karta[],MATCH(Sportings[[#This Row],[Dablībnieka numurs]],Pirma_Karta[Dalībnieka numurs],0),2)</f>
        <v>#N/A</v>
      </c>
      <c r="D189" s="33" t="e">
        <f>INDEX(Pirma_Karta[],MATCH(Sportings[[#This Row],[Dablībnieka numurs]],Pirma_Karta[Dalībnieka numurs],0),3)</f>
        <v>#N/A</v>
      </c>
      <c r="E189" s="31"/>
      <c r="F189" s="33" t="e">
        <f>RANK(Sportings[[#This Row],[Pamatsērija]],Sportings[Pamatsērija])</f>
        <v>#N/A</v>
      </c>
    </row>
    <row r="190" spans="2:6" hidden="1" x14ac:dyDescent="0.25">
      <c r="B190" s="29"/>
      <c r="C190" s="33" t="e">
        <f>INDEX(Pirma_Karta[],MATCH(Sportings[[#This Row],[Dablībnieka numurs]],Pirma_Karta[Dalībnieka numurs],0),2)</f>
        <v>#N/A</v>
      </c>
      <c r="D190" s="33" t="e">
        <f>INDEX(Pirma_Karta[],MATCH(Sportings[[#This Row],[Dablībnieka numurs]],Pirma_Karta[Dalībnieka numurs],0),3)</f>
        <v>#N/A</v>
      </c>
      <c r="E190" s="31"/>
      <c r="F190" s="33" t="e">
        <f>RANK(Sportings[[#This Row],[Pamatsērija]],Sportings[Pamatsērija])</f>
        <v>#N/A</v>
      </c>
    </row>
    <row r="191" spans="2:6" hidden="1" x14ac:dyDescent="0.25">
      <c r="B191" s="29"/>
      <c r="C191" s="33" t="e">
        <f>INDEX(Pirma_Karta[],MATCH(Sportings[[#This Row],[Dablībnieka numurs]],Pirma_Karta[Dalībnieka numurs],0),2)</f>
        <v>#N/A</v>
      </c>
      <c r="D191" s="33" t="e">
        <f>INDEX(Pirma_Karta[],MATCH(Sportings[[#This Row],[Dablībnieka numurs]],Pirma_Karta[Dalībnieka numurs],0),3)</f>
        <v>#N/A</v>
      </c>
      <c r="E191" s="31"/>
      <c r="F191" s="33" t="e">
        <f>RANK(Sportings[[#This Row],[Pamatsērija]],Sportings[Pamatsērija])</f>
        <v>#N/A</v>
      </c>
    </row>
    <row r="192" spans="2:6" hidden="1" x14ac:dyDescent="0.25">
      <c r="B192" s="29"/>
      <c r="C192" s="33" t="e">
        <f>INDEX(Pirma_Karta[],MATCH(Sportings[[#This Row],[Dablībnieka numurs]],Pirma_Karta[Dalībnieka numurs],0),2)</f>
        <v>#N/A</v>
      </c>
      <c r="D192" s="33" t="e">
        <f>INDEX(Pirma_Karta[],MATCH(Sportings[[#This Row],[Dablībnieka numurs]],Pirma_Karta[Dalībnieka numurs],0),3)</f>
        <v>#N/A</v>
      </c>
      <c r="E192" s="31"/>
      <c r="F192" s="33" t="e">
        <f>RANK(Sportings[[#This Row],[Pamatsērija]],Sportings[Pamatsērija])</f>
        <v>#N/A</v>
      </c>
    </row>
    <row r="193" spans="2:6" hidden="1" x14ac:dyDescent="0.25">
      <c r="B193" s="29"/>
      <c r="C193" s="33" t="e">
        <f>INDEX(Pirma_Karta[],MATCH(Sportings[[#This Row],[Dablībnieka numurs]],Pirma_Karta[Dalībnieka numurs],0),2)</f>
        <v>#N/A</v>
      </c>
      <c r="D193" s="33" t="e">
        <f>INDEX(Pirma_Karta[],MATCH(Sportings[[#This Row],[Dablībnieka numurs]],Pirma_Karta[Dalībnieka numurs],0),3)</f>
        <v>#N/A</v>
      </c>
      <c r="E193" s="31"/>
      <c r="F193" s="33" t="e">
        <f>RANK(Sportings[[#This Row],[Pamatsērija]],Sportings[Pamatsērija])</f>
        <v>#N/A</v>
      </c>
    </row>
    <row r="194" spans="2:6" hidden="1" x14ac:dyDescent="0.25">
      <c r="B194" s="29"/>
      <c r="C194" s="33" t="e">
        <f>INDEX(Pirma_Karta[],MATCH(Sportings[[#This Row],[Dablībnieka numurs]],Pirma_Karta[Dalībnieka numurs],0),2)</f>
        <v>#N/A</v>
      </c>
      <c r="D194" s="33" t="e">
        <f>INDEX(Pirma_Karta[],MATCH(Sportings[[#This Row],[Dablībnieka numurs]],Pirma_Karta[Dalībnieka numurs],0),3)</f>
        <v>#N/A</v>
      </c>
      <c r="E194" s="31"/>
      <c r="F194" s="33" t="e">
        <f>RANK(Sportings[[#This Row],[Pamatsērija]],Sportings[Pamatsērija])</f>
        <v>#N/A</v>
      </c>
    </row>
    <row r="195" spans="2:6" hidden="1" x14ac:dyDescent="0.25">
      <c r="B195" s="29"/>
      <c r="C195" s="33" t="e">
        <f>INDEX(Pirma_Karta[],MATCH(Sportings[[#This Row],[Dablībnieka numurs]],Pirma_Karta[Dalībnieka numurs],0),2)</f>
        <v>#N/A</v>
      </c>
      <c r="D195" s="33" t="e">
        <f>INDEX(Pirma_Karta[],MATCH(Sportings[[#This Row],[Dablībnieka numurs]],Pirma_Karta[Dalībnieka numurs],0),3)</f>
        <v>#N/A</v>
      </c>
      <c r="E195" s="31"/>
      <c r="F195" s="33" t="e">
        <f>RANK(Sportings[[#This Row],[Pamatsērija]],Sportings[Pamatsērija])</f>
        <v>#N/A</v>
      </c>
    </row>
    <row r="196" spans="2:6" hidden="1" x14ac:dyDescent="0.25">
      <c r="B196" s="29"/>
      <c r="C196" s="33" t="e">
        <f>INDEX(Pirma_Karta[],MATCH(Sportings[[#This Row],[Dablībnieka numurs]],Pirma_Karta[Dalībnieka numurs],0),2)</f>
        <v>#N/A</v>
      </c>
      <c r="D196" s="33" t="e">
        <f>INDEX(Pirma_Karta[],MATCH(Sportings[[#This Row],[Dablībnieka numurs]],Pirma_Karta[Dalībnieka numurs],0),3)</f>
        <v>#N/A</v>
      </c>
      <c r="E196" s="31"/>
      <c r="F196" s="33" t="e">
        <f>RANK(Sportings[[#This Row],[Pamatsērija]],Sportings[Pamatsērija])</f>
        <v>#N/A</v>
      </c>
    </row>
    <row r="197" spans="2:6" hidden="1" x14ac:dyDescent="0.25">
      <c r="B197" s="29"/>
      <c r="C197" s="33" t="e">
        <f>INDEX(Pirma_Karta[],MATCH(Sportings[[#This Row],[Dablībnieka numurs]],Pirma_Karta[Dalībnieka numurs],0),2)</f>
        <v>#N/A</v>
      </c>
      <c r="D197" s="33" t="e">
        <f>INDEX(Pirma_Karta[],MATCH(Sportings[[#This Row],[Dablībnieka numurs]],Pirma_Karta[Dalībnieka numurs],0),3)</f>
        <v>#N/A</v>
      </c>
      <c r="E197" s="31"/>
      <c r="F197" s="33" t="e">
        <f>RANK(Sportings[[#This Row],[Pamatsērija]],Sportings[Pamatsērija])</f>
        <v>#N/A</v>
      </c>
    </row>
    <row r="198" spans="2:6" hidden="1" x14ac:dyDescent="0.25">
      <c r="B198" s="29"/>
      <c r="C198" s="33" t="e">
        <f>INDEX(Pirma_Karta[],MATCH(Sportings[[#This Row],[Dablībnieka numurs]],Pirma_Karta[Dalībnieka numurs],0),2)</f>
        <v>#N/A</v>
      </c>
      <c r="D198" s="33" t="e">
        <f>INDEX(Pirma_Karta[],MATCH(Sportings[[#This Row],[Dablībnieka numurs]],Pirma_Karta[Dalībnieka numurs],0),3)</f>
        <v>#N/A</v>
      </c>
      <c r="E198" s="31"/>
      <c r="F198" s="33" t="e">
        <f>RANK(Sportings[[#This Row],[Pamatsērija]],Sportings[Pamatsērija])</f>
        <v>#N/A</v>
      </c>
    </row>
    <row r="199" spans="2:6" hidden="1" x14ac:dyDescent="0.25">
      <c r="B199" s="29"/>
      <c r="C199" s="33" t="e">
        <f>INDEX(Pirma_Karta[],MATCH(Sportings[[#This Row],[Dablībnieka numurs]],Pirma_Karta[Dalībnieka numurs],0),2)</f>
        <v>#N/A</v>
      </c>
      <c r="D199" s="33" t="e">
        <f>INDEX(Pirma_Karta[],MATCH(Sportings[[#This Row],[Dablībnieka numurs]],Pirma_Karta[Dalībnieka numurs],0),3)</f>
        <v>#N/A</v>
      </c>
      <c r="E199" s="31"/>
      <c r="F199" s="33" t="e">
        <f>RANK(Sportings[[#This Row],[Pamatsērija]],Sportings[Pamatsērija])</f>
        <v>#N/A</v>
      </c>
    </row>
    <row r="200" spans="2:6" hidden="1" x14ac:dyDescent="0.25">
      <c r="B200" s="29"/>
      <c r="C200" s="33" t="e">
        <f>INDEX(Pirma_Karta[],MATCH(Sportings[[#This Row],[Dablībnieka numurs]],Pirma_Karta[Dalībnieka numurs],0),2)</f>
        <v>#N/A</v>
      </c>
      <c r="D200" s="33" t="e">
        <f>INDEX(Pirma_Karta[],MATCH(Sportings[[#This Row],[Dablībnieka numurs]],Pirma_Karta[Dalībnieka numurs],0),3)</f>
        <v>#N/A</v>
      </c>
      <c r="E200" s="31"/>
      <c r="F200" s="33" t="e">
        <f>RANK(Sportings[[#This Row],[Pamatsērija]],Sportings[Pamatsērija])</f>
        <v>#N/A</v>
      </c>
    </row>
    <row r="201" spans="2:6" x14ac:dyDescent="0.25">
      <c r="B201" s="23">
        <f>COUNTA(Sportings[Dablībnieka numurs])</f>
        <v>37</v>
      </c>
    </row>
  </sheetData>
  <sheetProtection algorithmName="SHA-512" hashValue="RfzkuX/3Dw3el9gczPj/H2tzMwf/d6MjiM7RHaNV2my9NRkLGHRtdVVpNLVuJ8BK1Mvz00lKS/9jgEwWODQNUw==" saltValue="kf+UAqqgdXlOrDD5L048DQ==" spinCount="100000" sheet="1" objects="1" scenarios="1" selectLockedCells="1" sort="0"/>
  <mergeCells count="2">
    <mergeCell ref="B1:D1"/>
    <mergeCell ref="B2:D2"/>
  </mergeCells>
  <conditionalFormatting sqref="E7:E200">
    <cfRule type="top10" dxfId="2" priority="7" rank="6"/>
  </conditionalFormatting>
  <conditionalFormatting sqref="F7:F200">
    <cfRule type="top10" dxfId="1" priority="3" bottom="1" rank="6"/>
  </conditionalFormatting>
  <conditionalFormatting sqref="B7:B200">
    <cfRule type="duplicateValues" dxfId="0" priority="2"/>
  </conditionalFormatting>
  <pageMargins left="0.7" right="0.7" top="0.75" bottom="0.75" header="0.3" footer="0.3"/>
  <pageSetup scale="22" orientation="portrait" horizontalDpi="360" verticalDpi="36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4158B-AF1F-47A4-9BB8-A10ACA2D9FBA}">
  <dimension ref="G13:J17"/>
  <sheetViews>
    <sheetView workbookViewId="0">
      <selection activeCell="M27" sqref="M27"/>
    </sheetView>
  </sheetViews>
  <sheetFormatPr defaultRowHeight="15" x14ac:dyDescent="0.25"/>
  <cols>
    <col min="7" max="7" width="10.85546875" customWidth="1"/>
  </cols>
  <sheetData>
    <row r="13" spans="7:10" ht="15.75" thickBot="1" x14ac:dyDescent="0.3"/>
    <row r="14" spans="7:10" ht="15.75" thickBot="1" x14ac:dyDescent="0.3">
      <c r="G14" s="36" t="s">
        <v>359</v>
      </c>
      <c r="H14" s="36">
        <f>'Pirmā kārta'!D501</f>
        <v>171</v>
      </c>
      <c r="I14" t="s">
        <v>362</v>
      </c>
      <c r="J14">
        <v>3</v>
      </c>
    </row>
    <row r="15" spans="7:10" ht="25.5" thickTop="1" thickBot="1" x14ac:dyDescent="0.3">
      <c r="G15" s="35" t="s">
        <v>360</v>
      </c>
      <c r="H15" s="35">
        <f>'Pirmā kārta'!E501</f>
        <v>156</v>
      </c>
      <c r="I15" t="s">
        <v>363</v>
      </c>
      <c r="J15">
        <v>4</v>
      </c>
    </row>
    <row r="16" spans="7:10" ht="25.5" thickTop="1" thickBot="1" x14ac:dyDescent="0.3">
      <c r="G16" s="37" t="s">
        <v>365</v>
      </c>
      <c r="H16" s="37">
        <f>'Pirmā kārta'!S501</f>
        <v>145</v>
      </c>
      <c r="I16" t="s">
        <v>364</v>
      </c>
      <c r="J16">
        <v>5</v>
      </c>
    </row>
    <row r="17" spans="7:8" ht="24" x14ac:dyDescent="0.25">
      <c r="G17" s="38" t="s">
        <v>361</v>
      </c>
      <c r="H17" s="39">
        <f>Sportings!B201</f>
        <v>37</v>
      </c>
    </row>
  </sheetData>
  <sheetProtection algorithmName="SHA-512" hashValue="2BqoLuO2FSjdCi+5V9H7+cp9vpZmLfPXR5jYiDbGqyffhLIs3+2mwcx2vlYM5lSCDPfa1VI2atUv80aJ9iKnVQ==" saltValue="x9qEEstRTPOGn6llv8fT4A==" spinCount="100000" sheet="1" objects="1" scenarios="1" selectLockedCells="1" selectUnlockedCells="1"/>
  <pageMargins left="0.7" right="0.7" top="0.75" bottom="0.75" header="0.3" footer="0.3"/>
  <pageSetup orientation="portrait" horizontalDpi="300" verticalDpi="300" r:id="rId1"/>
  <drawing r:id="rId2"/>
  <extLst>
    <ext xmlns:x15="http://schemas.microsoft.com/office/spreadsheetml/2010/11/main" uri="{F7C9EE02-42E1-4005-9D12-6889AFFD525C}">
      <x15:webExtensions xmlns:xm="http://schemas.microsoft.com/office/excel/2006/main">
        <x15:webExtension appRef="{03D65E0E-5213-4896-9C90-7DB2E8F6A68E}">
          <xm:f>Grafiki!$G$14:$J$17</xm:f>
        </x15:webExtension>
      </x15:webExtens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55"/>
  <sheetViews>
    <sheetView workbookViewId="0">
      <selection activeCell="M47" sqref="M47"/>
    </sheetView>
  </sheetViews>
  <sheetFormatPr defaultRowHeight="15" x14ac:dyDescent="0.25"/>
  <cols>
    <col min="1" max="1" width="12.28515625" customWidth="1"/>
  </cols>
  <sheetData>
    <row r="1" spans="1:15" x14ac:dyDescent="0.25">
      <c r="A1" s="4" t="s">
        <v>358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3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</row>
    <row r="55" spans="1:15" x14ac:dyDescent="0.25">
      <c r="A5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Pirmā kārta</vt:lpstr>
      <vt:lpstr>Otrā Kārta - Superfināls</vt:lpstr>
      <vt:lpstr>Sportings</vt:lpstr>
      <vt:lpstr>Grafiki</vt:lpstr>
      <vt:lpstr>xx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B</cp:lastModifiedBy>
  <cp:revision>1</cp:revision>
  <cp:lastPrinted>2019-06-01T14:33:13Z</cp:lastPrinted>
  <dcterms:created xsi:type="dcterms:W3CDTF">2019-05-31T16:18:46Z</dcterms:created>
  <dcterms:modified xsi:type="dcterms:W3CDTF">2019-06-02T19:02:47Z</dcterms:modified>
  <cp:category/>
  <cp:contentStatus/>
</cp:coreProperties>
</file>